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_{92A21DD1-A186-4782-AE83-96C4B2C42CD6}" xr6:coauthVersionLast="36" xr6:coauthVersionMax="36" xr10:uidLastSave="{00000000-0000-0000-0000-000000000000}"/>
  <bookViews>
    <workbookView xWindow="0" yWindow="0" windowWidth="19440" windowHeight="11040" xr2:uid="{00000000-000D-0000-FFFF-FFFF00000000}"/>
  </bookViews>
  <sheets>
    <sheet name="F_Inputs" sheetId="7" r:id="rId1"/>
    <sheet name="Inputs" sheetId="6" r:id="rId2"/>
    <sheet name="Calcs" sheetId="5" r:id="rId3"/>
    <sheet name="Lists" sheetId="3" r:id="rId4"/>
    <sheet name="F_Outputs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P">#REF!</definedName>
    <definedName name="_App1">'[1]Appendix 3d'!#REF!</definedName>
    <definedName name="_App2">'[1]Appendix 3d'!#REF!</definedName>
    <definedName name="_App3">'[1]Appendix 3d'!#REF!</definedName>
    <definedName name="_App5">'[1]Appendix 3d'!#REF!</definedName>
    <definedName name="_App6">'[1]Appendix 3d'!#REF!</definedName>
    <definedName name="_App7">'[1]Appendix 3d'!#REF!</definedName>
    <definedName name="_App8">'[1]Appendix 3d'!#REF!</definedName>
    <definedName name="_App9">'[2]Appendix 3j'!#REF!</definedName>
    <definedName name="a">'[1]Appendix 3d'!#REF!</definedName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anscount" hidden="1">1</definedName>
    <definedName name="b">'[1]Appendix 3d'!#REF!</definedName>
    <definedName name="B1CCS">#REF!</definedName>
    <definedName name="B1PCS">#REF!</definedName>
    <definedName name="B1RATIO">#REF!</definedName>
    <definedName name="B2CCS">#REF!</definedName>
    <definedName name="B2PCS">#REF!</definedName>
    <definedName name="B2RATIO">#REF!</definedName>
    <definedName name="B3CCS">#REF!</definedName>
    <definedName name="B3PCS">#REF!</definedName>
    <definedName name="B3RATIO">#REF!</definedName>
    <definedName name="B4CCS">#REF!</definedName>
    <definedName name="B4PCS">#REF!</definedName>
    <definedName name="B4RATIO">#REF!</definedName>
    <definedName name="B5CCS">#REF!</definedName>
    <definedName name="B5PCS">#REF!</definedName>
    <definedName name="B5RATIO">#REF!</definedName>
    <definedName name="Calendar.Years">Lists!$I$5:$U$5</definedName>
    <definedName name="CLIMIT" hidden="1">[3]ICS!#REF!</definedName>
    <definedName name="CompanyNumber">[4]Lookupdata!$A$3</definedName>
    <definedName name="CostBase94">'[5]94 Cost Base'!$B$5:$AM$31</definedName>
    <definedName name="CostBase98">'[5]98 Cost Base'!$B$5:$AM$31</definedName>
    <definedName name="COULYR" hidden="1">[3]ICS!#REF!</definedName>
    <definedName name="CRPI" hidden="1">[3]ICS!#REF!</definedName>
    <definedName name="Customer.List">Lists!$E$12:$E$17</definedName>
    <definedName name="DIFF_DATA">[6]Data!$J$3:$O$28</definedName>
    <definedName name="Discount.Rate">Inputs!$I$73</definedName>
    <definedName name="Forecast.Customer.Numbers">Inputs!$L$12:$P$17</definedName>
    <definedName name="K6S">#REF!</definedName>
    <definedName name="K6W">#REF!</definedName>
    <definedName name="K7S">#REF!</definedName>
    <definedName name="K7W">#REF!</definedName>
    <definedName name="K8S">#REF!</definedName>
    <definedName name="K8W">#REF!</definedName>
    <definedName name="K9S">#REF!</definedName>
    <definedName name="K9W">#REF!</definedName>
    <definedName name="KFUND" hidden="1">[3]ICS!#REF!</definedName>
    <definedName name="limcount" hidden="1">1</definedName>
    <definedName name="limit">[7]WACI!$F$14</definedName>
    <definedName name="limit2">[7]Optimiser!$H$11</definedName>
    <definedName name="lst_ScenarioNumber">#REF!</definedName>
    <definedName name="Materiality.Threshold">Inputs!$I$72</definedName>
    <definedName name="metercost">#REF!</definedName>
    <definedName name="meterspace">#REF!</definedName>
    <definedName name="Modification.Factor">Inputs!$L$63:$P$68</definedName>
    <definedName name="Perc.Recovered.Water">Calcs!$I$40:$U$40</definedName>
    <definedName name="_xlnm.Print_Area">#REF!</definedName>
    <definedName name="PS02_03">#REF!</definedName>
    <definedName name="PS03_04">#REF!</definedName>
    <definedName name="PS04_05">#REF!</definedName>
    <definedName name="PS05_06">#REF!</definedName>
    <definedName name="PS06_07">#REF!</definedName>
    <definedName name="PS07_08">#REF!</definedName>
    <definedName name="PS08_09">#REF!</definedName>
    <definedName name="PS09_10">#REF!</definedName>
    <definedName name="PS10_11">#REF!</definedName>
    <definedName name="PS11_12">#REF!</definedName>
    <definedName name="PS12_13">#REF!</definedName>
    <definedName name="PS13_14">#REF!</definedName>
    <definedName name="PS14_15">#REF!</definedName>
    <definedName name="Reforecast.Customer.Numbers">Inputs!$L$20:$P$25</definedName>
    <definedName name="Revenue.Sacrifice">Inputs!$L$44:$P$49</definedName>
    <definedName name="RPI">[7]WACI!$F$12</definedName>
    <definedName name="RPICNOV" hidden="1">[3]ICS!#REF!</definedName>
    <definedName name="RPIPNOV" hidden="1">[3]ICS!#REF!</definedName>
    <definedName name="SEWCF">[7]Variables!$E$11</definedName>
    <definedName name="SLIMIT">[7]WACI!$F$27</definedName>
    <definedName name="SLIMIT2">[7]Optimiser!$H$13</definedName>
    <definedName name="SWACI" hidden="1">[3]ICS!#REF!</definedName>
    <definedName name="Table23">[8]T23!$A$5:$F$1358</definedName>
    <definedName name="tblK13S">#REF!</definedName>
    <definedName name="tblK13W1">#REF!</definedName>
    <definedName name="tblK13W2">#REF!</definedName>
    <definedName name="tblK20">#REF!</definedName>
    <definedName name="tblKD6A">#REF!</definedName>
    <definedName name="tblKD9AS">#REF!</definedName>
    <definedName name="tblKD9AW">#REF!</definedName>
    <definedName name="tblKD9BS">#REF!</definedName>
    <definedName name="tblKD9BW">#REF!</definedName>
    <definedName name="tblKD9CS">#REF!</definedName>
    <definedName name="tblKD9CW">#REF!</definedName>
    <definedName name="tblKD9DS1">#REF!</definedName>
    <definedName name="tblKD9DS2">#REF!</definedName>
    <definedName name="tblKD9DW1">#REF!</definedName>
    <definedName name="tblKD9DW2">#REF!</definedName>
    <definedName name="tblKD9E">#REF!</definedName>
    <definedName name="TECF">[7]Variables!$E$12</definedName>
    <definedName name="WACI">[7]WACI!$I$51</definedName>
    <definedName name="WATERCF">[7]Variables!$E$9</definedName>
    <definedName name="WLIMIT">[7]WACI!$F$26</definedName>
    <definedName name="WLIMIT2">[7]Optimiser!$H$12</definedName>
    <definedName name="YORKCF">[7]Variables!$E$10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1" i="7" l="1"/>
  <c r="L6" i="11" l="1"/>
  <c r="K6" i="11"/>
  <c r="J6" i="11"/>
  <c r="I6" i="11"/>
  <c r="H6" i="11"/>
  <c r="G6" i="11"/>
  <c r="F6" i="11"/>
  <c r="L5" i="11"/>
  <c r="K5" i="11"/>
  <c r="J5" i="11"/>
  <c r="I5" i="11"/>
  <c r="H5" i="11"/>
  <c r="G5" i="11"/>
  <c r="F5" i="11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O87" i="5"/>
  <c r="O88" i="5"/>
  <c r="P89" i="5"/>
  <c r="O86" i="5"/>
  <c r="P88" i="5" l="1"/>
  <c r="P86" i="5"/>
  <c r="P87" i="5"/>
  <c r="P92" i="5" l="1"/>
  <c r="P94" i="5" s="1"/>
  <c r="L4" i="11" l="1"/>
  <c r="J4" i="1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<sst xmlns="http://schemas.openxmlformats.org/spreadsheetml/2006/main" count="539" uniqueCount="197">
  <si>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</si>
  <si>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</si>
  <si>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</si>
  <si>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</si>
  <si>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</si>
  <si>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</si>
  <si>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</si>
  <si>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</si>
  <si>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</si>
  <si>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</si>
  <si>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</si>
  <si>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</si>
  <si>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</si>
  <si>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</si>
  <si>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</si>
  <si>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</si>
  <si>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</si>
  <si>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</si>
  <si>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</si>
  <si>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</si>
  <si>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</si>
  <si>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</si>
  <si>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</si>
  <si>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</si>
  <si>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</si>
  <si>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</si>
  <si>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</si>
  <si>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</si>
  <si>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</si>
  <si>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</si>
  <si>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</si>
  <si>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</si>
  <si>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</si>
  <si>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</si>
  <si>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</si>
  <si>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</si>
  <si>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</si>
  <si>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</si>
  <si>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</si>
  <si>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</si>
  <si>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</si>
  <si>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</si>
  <si>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</si>
  <si>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</si>
  <si>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</si>
  <si>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</si>
  <si>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</si>
  <si>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</si>
  <si>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</si>
  <si>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</si>
  <si>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</si>
  <si>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</si>
  <si>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</si>
  <si>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</si>
  <si>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</si>
  <si>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</si>
  <si>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</si>
  <si>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</si>
  <si>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</si>
  <si>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</si>
  <si>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</si>
  <si>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</si>
  <si>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</si>
  <si>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</si>
  <si>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</si>
  <si>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</si>
  <si>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</si>
  <si>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</si>
  <si>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</si>
  <si>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</si>
  <si>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</si>
  <si>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</si>
  <si>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</si>
  <si>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</si>
  <si>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</si>
  <si>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</si>
  <si>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</si>
  <si>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</si>
  <si>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</si>
  <si>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</si>
  <si>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</si>
  <si>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</si>
  <si>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</si>
  <si>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</si>
  <si>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</si>
  <si>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</si>
  <si>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</si>
  <si>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</si>
  <si>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</si>
  <si>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</si>
  <si>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</si>
  <si>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</si>
  <si>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</si>
  <si>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</si>
  <si>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</si>
  <si>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</si>
  <si>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</si>
  <si>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</si>
  <si>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</si>
  <si>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</si>
  <si>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</si>
  <si>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</si>
  <si>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</si>
  <si>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</si>
  <si>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</si>
  <si>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</si>
  <si>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</si>
  <si>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</si>
  <si>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</si>
  <si>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</si>
  <si>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</si>
  <si>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</si>
  <si>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</si>
  <si>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</si>
  <si>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</si>
  <si>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</si>
  <si>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</si>
  <si>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</si>
  <si>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</si>
  <si>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</si>
  <si>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</si>
  <si>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</si>
  <si>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</si>
  <si>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</si>
  <si>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</si>
  <si>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</si>
  <si>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</si>
  <si>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</si>
  <si>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</si>
  <si>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</si>
  <si>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</si>
  <si>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</si>
  <si>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</si>
  <si>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</si>
  <si>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</si>
  <si>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</si>
  <si>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</si>
  <si>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</si>
  <si>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</si>
  <si>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</si>
  <si>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</si>
  <si>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</si>
  <si>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</si>
  <si>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</si>
  <si>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</si>
  <si>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</si>
  <si>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</si>
  <si>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</si>
  <si>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</si>
  <si>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</si>
  <si>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</si>
  <si>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</si>
  <si>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</si>
  <si>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</si>
  <si>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</si>
  <si>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</si>
  <si>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</si>
  <si>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</si>
  <si>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</si>
  <si>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</si>
  <si>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</si>
  <si>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</si>
  <si>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</si>
  <si>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</si>
  <si>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</si>
  <si>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</si>
  <si>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</si>
  <si>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</si>
  <si>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</si>
  <si>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</si>
  <si>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</si>
  <si>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</si>
  <si>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</si>
  <si>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</si>
  <si>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</si>
  <si>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</si>
  <si>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</si>
  <si>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</si>
  <si>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</si>
  <si>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</si>
  <si>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</si>
  <si>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</si>
  <si>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</si>
  <si>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</si>
  <si>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</si>
  <si>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</si>
  <si>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</si>
  <si>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</si>
  <si>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</si>
  <si>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</si>
  <si>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</si>
  <si>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YKY</t>
  </si>
  <si>
    <t>PR19 application</t>
  </si>
  <si>
    <t>PR19PD008_IN</t>
  </si>
  <si>
    <t>PR19PD008_OUT</t>
  </si>
  <si>
    <t>Metered water and wastewater customer</t>
  </si>
  <si>
    <t>Total Net Adjustment incl. financing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</si>
</sst>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  <numFmt numFmtId="183" formatCode="#,##0;\(#,##0\);\-"/>
  </numFmts>
  <fonts count="112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9">
    <xf numFmtId="0" fontId="0" fillId="0" borderId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40" fillId="4" borderId="0" applyNumberFormat="0" applyBorder="0" applyAlignment="0" applyProtection="0"/>
    <xf numFmtId="0" fontId="38" fillId="5" borderId="4" applyNumberFormat="0" applyAlignment="0" applyProtection="0"/>
    <xf numFmtId="0" fontId="43" fillId="6" borderId="5" applyNumberFormat="0" applyAlignment="0" applyProtection="0"/>
    <xf numFmtId="0" fontId="29" fillId="6" borderId="4" applyNumberFormat="0" applyAlignment="0" applyProtection="0"/>
    <xf numFmtId="0" fontId="39" fillId="0" borderId="6" applyNumberFormat="0" applyFill="0" applyAlignment="0" applyProtection="0"/>
    <xf numFmtId="0" fontId="30" fillId="7" borderId="7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164" fontId="15" fillId="0" borderId="10">
      <alignment horizontal="center"/>
    </xf>
    <xf numFmtId="0" fontId="16" fillId="0" borderId="11" applyNumberFormat="0" applyAlignment="0" applyProtection="0"/>
    <xf numFmtId="0" fontId="17" fillId="0" borderId="0" applyNumberFormat="0" applyAlignment="0" applyProtection="0"/>
    <xf numFmtId="0" fontId="18" fillId="0" borderId="12" applyNumberFormat="0" applyFill="0" applyAlignment="0">
      <alignment vertical="top"/>
    </xf>
    <xf numFmtId="0" fontId="19" fillId="0" borderId="13" applyNumberFormat="0" applyFill="0" applyAlignment="0"/>
    <xf numFmtId="0" fontId="20" fillId="0" borderId="0" applyNumberFormat="0" applyFill="0" applyAlignment="0"/>
    <xf numFmtId="0" fontId="21" fillId="33" borderId="14" applyNumberFormat="0" applyFont="0" applyAlignment="0" applyProtection="0"/>
    <xf numFmtId="0" fontId="21" fillId="34" borderId="14" applyNumberFormat="0" applyFont="0" applyAlignment="0" applyProtection="0"/>
    <xf numFmtId="0" fontId="21" fillId="35" borderId="15" applyNumberFormat="0" applyFont="0" applyAlignment="0" applyProtection="0"/>
    <xf numFmtId="0" fontId="22" fillId="0" borderId="0" applyNumberFormat="0" applyFill="0" applyBorder="0" applyAlignment="0" applyProtection="0"/>
    <xf numFmtId="0" fontId="12" fillId="36" borderId="14" applyNumberFormat="0" applyFont="0" applyAlignment="0" applyProtection="0"/>
    <xf numFmtId="0" fontId="12" fillId="37" borderId="15" applyNumberFormat="0" applyFont="0" applyAlignment="0" applyProtection="0"/>
    <xf numFmtId="0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9" fontId="25" fillId="0" borderId="0" applyFont="0" applyFill="0" applyBorder="0" applyAlignment="0" applyProtection="0">
      <alignment horizontal="left"/>
    </xf>
    <xf numFmtId="0" fontId="21" fillId="0" borderId="0" applyAlignment="0" applyProtection="0"/>
    <xf numFmtId="0" fontId="26" fillId="0" borderId="0" applyFill="0" applyBorder="0" applyAlignment="0" applyProtection="0"/>
    <xf numFmtId="49" fontId="26" fillId="0" borderId="0" applyNumberFormat="0" applyAlignment="0" applyProtection="0">
      <alignment horizontal="left"/>
    </xf>
    <xf numFmtId="49" fontId="27" fillId="0" borderId="16" applyNumberFormat="0" applyAlignment="0" applyProtection="0">
      <alignment horizontal="left" wrapText="1"/>
    </xf>
    <xf numFmtId="49" fontId="27" fillId="0" borderId="0" applyNumberFormat="0" applyAlignment="0" applyProtection="0">
      <alignment horizontal="left" wrapText="1"/>
    </xf>
    <xf numFmtId="49" fontId="28" fillId="0" borderId="0" applyAlignment="0" applyProtection="0">
      <alignment horizontal="left"/>
    </xf>
    <xf numFmtId="0" fontId="30" fillId="38" borderId="0" applyNumberFormat="0" applyAlignment="0" applyProtection="0"/>
    <xf numFmtId="0" fontId="32" fillId="0" borderId="10" applyNumberFormat="0" applyAlignment="0" applyProtection="0"/>
    <xf numFmtId="0" fontId="37" fillId="39" borderId="0" applyNumberFormat="0" applyFont="0" applyAlignment="0" applyProtection="0"/>
    <xf numFmtId="0" fontId="41" fillId="40" borderId="0" applyNumberFormat="0" applyAlignment="0" applyProtection="0"/>
    <xf numFmtId="0" fontId="42" fillId="0" borderId="0"/>
    <xf numFmtId="0" fontId="21" fillId="0" borderId="0"/>
    <xf numFmtId="0" fontId="42" fillId="0" borderId="0"/>
    <xf numFmtId="0" fontId="42" fillId="8" borderId="8" applyNumberFormat="0" applyFont="0" applyAlignment="0" applyProtection="0"/>
    <xf numFmtId="0" fontId="23" fillId="0" borderId="0"/>
    <xf numFmtId="0" fontId="30" fillId="41" borderId="10" applyNumberFormat="0" applyAlignment="0" applyProtection="0"/>
    <xf numFmtId="0" fontId="21" fillId="42" borderId="14" applyNumberFormat="0" applyFont="0" applyAlignment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10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41" borderId="20" applyNumberFormat="0" applyAlignment="0" applyProtection="0"/>
    <xf numFmtId="0" fontId="23" fillId="0" borderId="0">
      <alignment vertical="top"/>
    </xf>
    <xf numFmtId="0" fontId="23" fillId="0" borderId="0" applyNumberFormat="0" applyFont="0" applyFill="0" applyBorder="0" applyAlignment="0" applyProtection="0"/>
    <xf numFmtId="37" fontId="50" fillId="50" borderId="25">
      <alignment horizontal="left"/>
    </xf>
    <xf numFmtId="37" fontId="47" fillId="50" borderId="26"/>
    <xf numFmtId="0" fontId="23" fillId="50" borderId="27" applyNumberFormat="0" applyBorder="0"/>
    <xf numFmtId="0" fontId="23" fillId="0" borderId="0" applyFont="0" applyFill="0" applyBorder="0" applyAlignment="0" applyProtection="0"/>
    <xf numFmtId="0" fontId="50" fillId="51" borderId="0"/>
    <xf numFmtId="0" fontId="23" fillId="52" borderId="20"/>
    <xf numFmtId="0" fontId="23" fillId="52" borderId="20"/>
    <xf numFmtId="0" fontId="50" fillId="52" borderId="0"/>
    <xf numFmtId="0" fontId="23" fillId="53" borderId="0"/>
    <xf numFmtId="0" fontId="23" fillId="53" borderId="0"/>
    <xf numFmtId="0" fontId="23" fillId="53" borderId="0"/>
    <xf numFmtId="0" fontId="62" fillId="50" borderId="28"/>
    <xf numFmtId="37" fontId="23" fillId="50" borderId="0">
      <alignment horizontal="right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57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5" fillId="0" borderId="0"/>
    <xf numFmtId="0" fontId="23" fillId="0" borderId="0">
      <alignment vertical="top"/>
    </xf>
    <xf numFmtId="0" fontId="12" fillId="0" borderId="0"/>
    <xf numFmtId="9" fontId="23" fillId="0" borderId="0" applyFont="0" applyFill="0" applyBorder="0" applyAlignment="0" applyProtection="0"/>
    <xf numFmtId="37" fontId="65" fillId="54" borderId="29"/>
    <xf numFmtId="0" fontId="66" fillId="0" borderId="30">
      <alignment horizontal="right"/>
    </xf>
    <xf numFmtId="0" fontId="67" fillId="0" borderId="0"/>
    <xf numFmtId="0" fontId="4" fillId="0" borderId="0"/>
    <xf numFmtId="0" fontId="4" fillId="0" borderId="0"/>
    <xf numFmtId="170" fontId="6" fillId="0" borderId="0" applyFont="0" applyFill="0" applyBorder="0" applyProtection="0">
      <alignment vertical="top"/>
    </xf>
    <xf numFmtId="43" fontId="6" fillId="0" borderId="0" applyFont="0" applyFill="0" applyBorder="0" applyAlignment="0" applyProtection="0"/>
    <xf numFmtId="175" fontId="6" fillId="0" borderId="0" applyFont="0" applyFill="0" applyBorder="0" applyProtection="0">
      <alignment vertical="top"/>
    </xf>
    <xf numFmtId="0" fontId="48" fillId="38" borderId="0" applyNumberFormat="0" applyBorder="0" applyAlignment="0" applyProtection="0"/>
    <xf numFmtId="175" fontId="6" fillId="0" borderId="0" applyFont="0" applyFill="0" applyBorder="0" applyProtection="0">
      <alignment vertical="top"/>
    </xf>
    <xf numFmtId="0" fontId="70" fillId="44" borderId="0" applyNumberFormat="0" applyBorder="0" applyAlignment="0" applyProtection="0"/>
    <xf numFmtId="0" fontId="70" fillId="57" borderId="0" applyNumberFormat="0" applyBorder="0" applyAlignment="0" applyProtection="0"/>
    <xf numFmtId="0" fontId="70" fillId="58" borderId="0" applyNumberFormat="0" applyBorder="0" applyAlignment="0" applyProtection="0"/>
    <xf numFmtId="0" fontId="70" fillId="59" borderId="0" applyNumberFormat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70" fillId="62" borderId="0" applyNumberFormat="0" applyBorder="0" applyAlignment="0" applyProtection="0"/>
    <xf numFmtId="0" fontId="70" fillId="63" borderId="0" applyNumberFormat="0" applyBorder="0" applyAlignment="0" applyProtection="0"/>
    <xf numFmtId="0" fontId="70" fillId="64" borderId="0" applyNumberFormat="0" applyBorder="0" applyAlignment="0" applyProtection="0"/>
    <xf numFmtId="171" fontId="6" fillId="65" borderId="0" applyNumberFormat="0" applyFont="0" applyBorder="0" applyAlignment="0" applyProtection="0"/>
    <xf numFmtId="0" fontId="6" fillId="66" borderId="0" applyNumberFormat="0" applyFont="0" applyBorder="0" applyAlignment="0" applyProtection="0"/>
    <xf numFmtId="172" fontId="75" fillId="0" borderId="0" applyNumberFormat="0" applyProtection="0">
      <alignment vertical="top"/>
    </xf>
    <xf numFmtId="172" fontId="76" fillId="0" borderId="0" applyNumberFormat="0" applyProtection="0">
      <alignment vertical="top"/>
    </xf>
    <xf numFmtId="172" fontId="23" fillId="50" borderId="0" applyNumberFormat="0" applyProtection="0">
      <alignment vertical="top"/>
    </xf>
    <xf numFmtId="9" fontId="6" fillId="0" borderId="0" applyFont="0" applyFill="0" applyBorder="0" applyAlignment="0" applyProtection="0"/>
    <xf numFmtId="0" fontId="79" fillId="0" borderId="0" applyNumberFormat="0" applyFill="0" applyBorder="0" applyProtection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176" fontId="23" fillId="0" borderId="0" applyFont="0" applyFill="0" applyBorder="0" applyProtection="0">
      <alignment vertical="top"/>
    </xf>
    <xf numFmtId="177" fontId="23" fillId="0" borderId="0" applyFont="0" applyFill="0" applyBorder="0" applyProtection="0">
      <alignment vertical="top"/>
    </xf>
    <xf numFmtId="174" fontId="23" fillId="0" borderId="0" applyFont="0" applyFill="0" applyBorder="0" applyProtection="0">
      <alignment vertical="top"/>
    </xf>
    <xf numFmtId="0" fontId="71" fillId="0" borderId="0"/>
    <xf numFmtId="0" fontId="72" fillId="0" borderId="0"/>
    <xf numFmtId="0" fontId="73" fillId="0" borderId="0"/>
    <xf numFmtId="173" fontId="50" fillId="0" borderId="0" applyNumberFormat="0" applyFill="0" applyBorder="0" applyProtection="0">
      <alignment vertical="top"/>
    </xf>
    <xf numFmtId="0" fontId="74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horizontal="right" vertical="top"/>
    </xf>
    <xf numFmtId="0" fontId="23" fillId="0" borderId="0"/>
    <xf numFmtId="0" fontId="80" fillId="67" borderId="0" applyNumberFormat="0" applyBorder="0" applyAlignment="0" applyProtection="0"/>
    <xf numFmtId="0" fontId="80" fillId="34" borderId="0" applyNumberFormat="0" applyBorder="0" applyAlignment="0" applyProtection="0"/>
    <xf numFmtId="0" fontId="80" fillId="68" borderId="0" applyNumberFormat="0" applyBorder="0" applyAlignment="0" applyProtection="0"/>
    <xf numFmtId="0" fontId="80" fillId="67" borderId="0" applyNumberFormat="0" applyBorder="0" applyAlignment="0" applyProtection="0"/>
    <xf numFmtId="0" fontId="80" fillId="69" borderId="0" applyNumberFormat="0" applyBorder="0" applyAlignment="0" applyProtection="0"/>
    <xf numFmtId="0" fontId="80" fillId="34" borderId="0" applyNumberFormat="0" applyBorder="0" applyAlignment="0" applyProtection="0"/>
    <xf numFmtId="0" fontId="80" fillId="70" borderId="0" applyNumberFormat="0" applyBorder="0" applyAlignment="0" applyProtection="0"/>
    <xf numFmtId="0" fontId="80" fillId="71" borderId="0" applyNumberFormat="0" applyBorder="0" applyAlignment="0" applyProtection="0"/>
    <xf numFmtId="0" fontId="80" fillId="33" borderId="0" applyNumberFormat="0" applyBorder="0" applyAlignment="0" applyProtection="0"/>
    <xf numFmtId="0" fontId="80" fillId="70" borderId="0" applyNumberFormat="0" applyBorder="0" applyAlignment="0" applyProtection="0"/>
    <xf numFmtId="0" fontId="80" fillId="72" borderId="0" applyNumberFormat="0" applyBorder="0" applyAlignment="0" applyProtection="0"/>
    <xf numFmtId="0" fontId="80" fillId="34" borderId="0" applyNumberFormat="0" applyBorder="0" applyAlignment="0" applyProtection="0"/>
    <xf numFmtId="0" fontId="81" fillId="73" borderId="0" applyNumberFormat="0" applyBorder="0" applyAlignment="0" applyProtection="0"/>
    <xf numFmtId="0" fontId="81" fillId="71" borderId="0" applyNumberFormat="0" applyBorder="0" applyAlignment="0" applyProtection="0"/>
    <xf numFmtId="0" fontId="81" fillId="33" borderId="0" applyNumberFormat="0" applyBorder="0" applyAlignment="0" applyProtection="0"/>
    <xf numFmtId="0" fontId="81" fillId="70" borderId="0" applyNumberFormat="0" applyBorder="0" applyAlignment="0" applyProtection="0"/>
    <xf numFmtId="0" fontId="81" fillId="73" borderId="0" applyNumberFormat="0" applyBorder="0" applyAlignment="0" applyProtection="0"/>
    <xf numFmtId="0" fontId="81" fillId="34" borderId="0" applyNumberFormat="0" applyBorder="0" applyAlignment="0" applyProtection="0"/>
    <xf numFmtId="0" fontId="81" fillId="73" borderId="0" applyNumberFormat="0" applyBorder="0" applyAlignment="0" applyProtection="0"/>
    <xf numFmtId="0" fontId="81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81" fillId="73" borderId="0" applyNumberFormat="0" applyBorder="0" applyAlignment="0" applyProtection="0"/>
    <xf numFmtId="0" fontId="81" fillId="77" borderId="0" applyNumberFormat="0" applyBorder="0" applyAlignment="0" applyProtection="0"/>
    <xf numFmtId="0" fontId="82" fillId="78" borderId="0" applyNumberFormat="0" applyBorder="0" applyAlignment="0" applyProtection="0"/>
    <xf numFmtId="0" fontId="83" fillId="67" borderId="31" applyNumberFormat="0" applyAlignment="0" applyProtection="0"/>
    <xf numFmtId="0" fontId="84" fillId="79" borderId="32" applyNumberFormat="0" applyAlignment="0" applyProtection="0"/>
    <xf numFmtId="0" fontId="85" fillId="0" borderId="0" applyNumberFormat="0" applyFill="0" applyBorder="0" applyAlignment="0" applyProtection="0"/>
    <xf numFmtId="0" fontId="86" fillId="80" borderId="0" applyNumberFormat="0" applyBorder="0" applyAlignment="0" applyProtection="0"/>
    <xf numFmtId="0" fontId="87" fillId="0" borderId="33" applyNumberFormat="0" applyFill="0" applyAlignment="0" applyProtection="0"/>
    <xf numFmtId="0" fontId="88" fillId="0" borderId="34" applyNumberFormat="0" applyFill="0" applyAlignment="0" applyProtection="0"/>
    <xf numFmtId="0" fontId="89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90" fillId="34" borderId="31" applyNumberFormat="0" applyAlignment="0" applyProtection="0"/>
    <xf numFmtId="0" fontId="91" fillId="0" borderId="36" applyNumberFormat="0" applyFill="0" applyAlignment="0" applyProtection="0"/>
    <xf numFmtId="0" fontId="92" fillId="33" borderId="0" applyNumberFormat="0" applyBorder="0" applyAlignment="0" applyProtection="0"/>
    <xf numFmtId="0" fontId="23" fillId="68" borderId="37" applyNumberFormat="0" applyFont="0" applyAlignment="0" applyProtection="0"/>
    <xf numFmtId="0" fontId="93" fillId="67" borderId="38" applyNumberFormat="0" applyAlignment="0" applyProtection="0"/>
    <xf numFmtId="9" fontId="23" fillId="0" borderId="0" applyFont="0" applyFill="0" applyBorder="0" applyAlignment="0" applyProtection="0"/>
    <xf numFmtId="0" fontId="97" fillId="0" borderId="0">
      <alignment vertical="top"/>
    </xf>
    <xf numFmtId="0" fontId="94" fillId="0" borderId="0" applyNumberFormat="0" applyFill="0" applyBorder="0" applyAlignment="0" applyProtection="0"/>
    <xf numFmtId="0" fontId="95" fillId="0" borderId="39" applyNumberFormat="0" applyFill="0" applyAlignment="0" applyProtection="0"/>
    <xf numFmtId="0" fontId="9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>
      <alignment vertical="top"/>
    </xf>
    <xf numFmtId="43" fontId="23" fillId="0" borderId="0" applyFont="0" applyFill="0" applyBorder="0" applyAlignment="0" applyProtection="0"/>
    <xf numFmtId="0" fontId="23" fillId="0" borderId="0">
      <alignment vertical="top"/>
    </xf>
    <xf numFmtId="43" fontId="23" fillId="0" borderId="0" applyFont="0" applyFill="0" applyBorder="0" applyAlignment="0" applyProtection="0"/>
    <xf numFmtId="0" fontId="23" fillId="53" borderId="0">
      <alignment vertical="top"/>
    </xf>
    <xf numFmtId="178" fontId="6" fillId="0" borderId="0" applyFont="0" applyFill="0" applyBorder="0" applyProtection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0" fontId="2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9" fontId="102" fillId="0" borderId="0" applyFont="0" applyFill="0" applyBorder="0" applyAlignment="0" applyProtection="0"/>
    <xf numFmtId="0" fontId="4" fillId="0" borderId="0"/>
    <xf numFmtId="170" fontId="4" fillId="0" borderId="0" applyFont="0" applyFill="0" applyBorder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2" fillId="0" borderId="0"/>
    <xf numFmtId="43" fontId="102" fillId="0" borderId="0" applyFont="0" applyFill="0" applyBorder="0" applyAlignment="0" applyProtection="0"/>
    <xf numFmtId="174" fontId="4" fillId="0" borderId="0" applyFont="0" applyFill="0" applyBorder="0" applyProtection="0">
      <alignment vertical="top"/>
    </xf>
    <xf numFmtId="0" fontId="103" fillId="0" borderId="0"/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69" fillId="0" borderId="0" applyNumberFormat="0" applyFill="0" applyBorder="0" applyAlignment="0" applyProtection="0"/>
    <xf numFmtId="0" fontId="4" fillId="0" borderId="0"/>
    <xf numFmtId="0" fontId="68" fillId="0" borderId="0" applyNumberFormat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177" fontId="4" fillId="0" borderId="0" applyFont="0" applyFill="0" applyBorder="0" applyProtection="0">
      <alignment vertical="top"/>
    </xf>
    <xf numFmtId="178" fontId="4" fillId="0" borderId="0" applyFont="0" applyFill="0" applyBorder="0" applyProtection="0">
      <alignment vertical="top"/>
    </xf>
    <xf numFmtId="179" fontId="99" fillId="81" borderId="0" applyNumberFormat="0">
      <alignment horizontal="left"/>
    </xf>
    <xf numFmtId="0" fontId="100" fillId="82" borderId="0" applyNumberFormat="0"/>
    <xf numFmtId="0" fontId="101" fillId="87" borderId="0" applyBorder="0"/>
    <xf numFmtId="180" fontId="6" fillId="88" borderId="0">
      <alignment horizontal="right" vertical="center"/>
    </xf>
    <xf numFmtId="0" fontId="6" fillId="84" borderId="40">
      <alignment horizontal="right" vertical="center" wrapText="1"/>
    </xf>
    <xf numFmtId="0" fontId="6" fillId="85" borderId="40">
      <alignment horizontal="right" vertical="center" wrapText="1"/>
    </xf>
    <xf numFmtId="0" fontId="100" fillId="82" borderId="40">
      <alignment horizontal="center" vertical="center" wrapText="1"/>
    </xf>
    <xf numFmtId="0" fontId="98" fillId="83" borderId="41">
      <alignment horizontal="left" vertical="center" wrapText="1"/>
    </xf>
    <xf numFmtId="180" fontId="70" fillId="89" borderId="0">
      <alignment horizontal="right" vertical="center"/>
    </xf>
    <xf numFmtId="0" fontId="99" fillId="81" borderId="40">
      <alignment horizontal="left" vertical="center" wrapText="1" readingOrder="1"/>
    </xf>
    <xf numFmtId="0" fontId="6" fillId="83" borderId="40">
      <alignment horizontal="right" vertical="center" wrapText="1"/>
    </xf>
    <xf numFmtId="0" fontId="70" fillId="87" borderId="40">
      <alignment horizontal="right" vertical="center" wrapText="1"/>
    </xf>
    <xf numFmtId="0" fontId="6" fillId="0" borderId="40">
      <alignment horizontal="left" vertical="center" wrapText="1"/>
    </xf>
    <xf numFmtId="181" fontId="70" fillId="90" borderId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175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9" fillId="91" borderId="0"/>
    <xf numFmtId="0" fontId="69" fillId="0" borderId="0" applyNumberFormat="0" applyFill="0" applyBorder="0" applyAlignment="0" applyProtection="0"/>
    <xf numFmtId="0" fontId="23" fillId="0" borderId="0"/>
    <xf numFmtId="0" fontId="80" fillId="0" borderId="0"/>
    <xf numFmtId="0" fontId="80" fillId="0" borderId="0"/>
    <xf numFmtId="0" fontId="67" fillId="0" borderId="0"/>
    <xf numFmtId="0" fontId="4" fillId="0" borderId="0"/>
    <xf numFmtId="0" fontId="102" fillId="0" borderId="0"/>
    <xf numFmtId="0" fontId="4" fillId="0" borderId="0"/>
    <xf numFmtId="0" fontId="102" fillId="0" borderId="0"/>
    <xf numFmtId="40" fontId="105" fillId="86" borderId="0">
      <alignment horizontal="right"/>
    </xf>
    <xf numFmtId="0" fontId="106" fillId="86" borderId="0">
      <alignment horizontal="right"/>
    </xf>
    <xf numFmtId="0" fontId="107" fillId="86" borderId="42"/>
    <xf numFmtId="0" fontId="107" fillId="0" borderId="0" applyBorder="0">
      <alignment horizontal="centerContinuous"/>
    </xf>
    <xf numFmtId="0" fontId="108" fillId="0" borderId="0" applyBorder="0">
      <alignment horizontal="centerContinuous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4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0" fontId="4" fillId="0" borderId="0"/>
    <xf numFmtId="9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4" fillId="0" borderId="0"/>
    <xf numFmtId="0" fontId="4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 applyFont="0" applyFill="0" applyBorder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177" fontId="4" fillId="0" borderId="0" applyFont="0" applyFill="0" applyBorder="0" applyProtection="0">
      <alignment vertical="top"/>
    </xf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175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0" fontId="4" fillId="0" borderId="0"/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111" fillId="0" borderId="0" applyFont="0" applyFill="0" applyBorder="0" applyProtection="0">
      <alignment vertical="top"/>
    </xf>
    <xf numFmtId="172" fontId="23" fillId="0" borderId="0" applyFont="0" applyFill="0" applyBorder="0" applyProtection="0">
      <alignment vertical="top"/>
    </xf>
    <xf numFmtId="172" fontId="50" fillId="0" borderId="0" applyFont="0" applyFill="0" applyBorder="0" applyAlignment="0" applyProtection="0"/>
    <xf numFmtId="175" fontId="23" fillId="0" borderId="0" applyFont="0" applyFill="0" applyBorder="0" applyProtection="0">
      <alignment vertical="top"/>
    </xf>
    <xf numFmtId="172" fontId="23" fillId="0" borderId="0" applyFont="0" applyFill="0" applyBorder="0" applyProtection="0">
      <alignment vertical="top"/>
    </xf>
    <xf numFmtId="177" fontId="23" fillId="0" borderId="0" applyFont="0" applyFill="0" applyBorder="0" applyProtection="0">
      <alignment vertical="top"/>
    </xf>
    <xf numFmtId="170" fontId="23" fillId="0" borderId="0" applyFont="0" applyFill="0" applyBorder="0" applyProtection="0">
      <alignment vertical="top"/>
    </xf>
    <xf numFmtId="174" fontId="23" fillId="0" borderId="0" applyFont="0" applyFill="0" applyBorder="0" applyProtection="0">
      <alignment vertical="top"/>
    </xf>
    <xf numFmtId="175" fontId="23" fillId="0" borderId="0" applyFont="0" applyFill="0" applyBorder="0" applyProtection="0">
      <alignment vertical="top"/>
    </xf>
    <xf numFmtId="178" fontId="23" fillId="0" borderId="0" applyFont="0" applyFill="0" applyBorder="0" applyProtection="0">
      <alignment vertical="top"/>
    </xf>
    <xf numFmtId="0" fontId="6" fillId="0" borderId="0"/>
    <xf numFmtId="0" fontId="48" fillId="38" borderId="0" applyNumberFormat="0" applyBorder="0" applyAlignment="0" applyProtection="0"/>
    <xf numFmtId="0" fontId="67" fillId="0" borderId="0"/>
    <xf numFmtId="43" fontId="6" fillId="0" borderId="0" applyFont="0" applyFill="0" applyBorder="0" applyAlignment="0" applyProtection="0"/>
    <xf numFmtId="175" fontId="23" fillId="0" borderId="0" applyFont="0" applyFill="0" applyBorder="0" applyProtection="0">
      <alignment vertical="top"/>
    </xf>
    <xf numFmtId="0" fontId="9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>
      <alignment vertical="top"/>
    </xf>
    <xf numFmtId="9" fontId="23" fillId="0" borderId="0" applyFont="0" applyFill="0" applyBorder="0" applyAlignment="0" applyProtection="0"/>
    <xf numFmtId="0" fontId="23" fillId="0" borderId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6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7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83" fillId="67" borderId="43" applyNumberFormat="0" applyAlignment="0" applyProtection="0"/>
    <xf numFmtId="0" fontId="90" fillId="34" borderId="43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6" fillId="44" borderId="17" xfId="0" applyFont="1" applyFill="1" applyBorder="1" applyAlignment="1" applyProtection="1">
      <alignment horizontal="left" vertical="center"/>
    </xf>
    <xf numFmtId="0" fontId="20" fillId="0" borderId="0" xfId="45" applyFont="1"/>
    <xf numFmtId="0" fontId="42" fillId="0" borderId="0" xfId="0" applyFont="1"/>
    <xf numFmtId="1" fontId="47" fillId="0" borderId="17" xfId="0" applyNumberFormat="1" applyFont="1" applyFill="1" applyBorder="1" applyAlignment="1" applyProtection="1">
      <alignment horizontal="center"/>
    </xf>
    <xf numFmtId="1" fontId="48" fillId="43" borderId="17" xfId="0" applyNumberFormat="1" applyFont="1" applyFill="1" applyBorder="1" applyAlignment="1" applyProtection="1">
      <alignment horizontal="center"/>
    </xf>
    <xf numFmtId="0" fontId="49" fillId="0" borderId="0" xfId="0" applyFont="1"/>
    <xf numFmtId="0" fontId="50" fillId="0" borderId="0" xfId="0" applyFont="1" applyFill="1" applyAlignment="1">
      <alignment vertical="center"/>
    </xf>
    <xf numFmtId="164" fontId="23" fillId="46" borderId="20" xfId="0" applyNumberFormat="1" applyFont="1" applyFill="1" applyBorder="1" applyAlignment="1">
      <alignment horizontal="right" vertical="center"/>
    </xf>
    <xf numFmtId="49" fontId="51" fillId="45" borderId="18" xfId="0" applyNumberFormat="1" applyFont="1" applyFill="1" applyBorder="1" applyAlignment="1">
      <alignment horizontal="right" vertical="center"/>
    </xf>
    <xf numFmtId="0" fontId="52" fillId="45" borderId="19" xfId="0" applyFont="1" applyFill="1" applyBorder="1" applyAlignment="1">
      <alignment horizontal="left" vertical="center"/>
    </xf>
    <xf numFmtId="0" fontId="51" fillId="45" borderId="19" xfId="0" applyFont="1" applyFill="1" applyBorder="1" applyAlignment="1">
      <alignment horizontal="left" vertical="center"/>
    </xf>
    <xf numFmtId="0" fontId="51" fillId="0" borderId="0" xfId="0" applyFont="1"/>
    <xf numFmtId="49" fontId="51" fillId="45" borderId="17" xfId="0" applyNumberFormat="1" applyFont="1" applyFill="1" applyBorder="1" applyAlignment="1">
      <alignment horizontal="right" vertical="center"/>
    </xf>
    <xf numFmtId="0" fontId="49" fillId="0" borderId="0" xfId="0" applyFont="1"/>
    <xf numFmtId="0" fontId="23" fillId="0" borderId="0" xfId="0" applyFont="1" applyFill="1" applyAlignment="1" applyProtection="1">
      <alignment horizontal="left" vertical="center" indent="1"/>
    </xf>
    <xf numFmtId="0" fontId="53" fillId="0" borderId="0" xfId="0" applyFont="1"/>
    <xf numFmtId="0" fontId="42" fillId="0" borderId="0" xfId="0" applyFont="1" applyAlignment="1">
      <alignment wrapText="1"/>
    </xf>
    <xf numFmtId="0" fontId="42" fillId="0" borderId="0" xfId="0" applyFont="1"/>
    <xf numFmtId="0" fontId="54" fillId="0" borderId="0" xfId="0" applyFont="1"/>
    <xf numFmtId="0" fontId="49" fillId="47" borderId="21" xfId="0" applyFont="1" applyFill="1" applyBorder="1"/>
    <xf numFmtId="0" fontId="49" fillId="47" borderId="22" xfId="0" applyFont="1" applyFill="1" applyBorder="1"/>
    <xf numFmtId="166" fontId="42" fillId="0" borderId="0" xfId="0" applyNumberFormat="1" applyFont="1"/>
    <xf numFmtId="166" fontId="51" fillId="45" borderId="19" xfId="0" applyNumberFormat="1" applyFont="1" applyFill="1" applyBorder="1" applyAlignment="1">
      <alignment horizontal="left" vertical="center"/>
    </xf>
    <xf numFmtId="0" fontId="11" fillId="0" borderId="0" xfId="0" applyFont="1"/>
    <xf numFmtId="0" fontId="55" fillId="0" borderId="0" xfId="0" applyFont="1"/>
    <xf numFmtId="0" fontId="4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/>
    <xf numFmtId="0" fontId="56" fillId="44" borderId="19" xfId="72" applyFont="1" applyFill="1" applyBorder="1" applyAlignment="1">
      <alignment horizontal="left" vertical="center"/>
    </xf>
    <xf numFmtId="0" fontId="9" fillId="0" borderId="0" xfId="0" applyFont="1"/>
    <xf numFmtId="0" fontId="42" fillId="0" borderId="0" xfId="0" applyFont="1" applyAlignment="1">
      <alignment horizontal="center"/>
    </xf>
    <xf numFmtId="0" fontId="51" fillId="45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shrinkToFit="1"/>
    </xf>
    <xf numFmtId="164" fontId="23" fillId="49" borderId="2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4" fillId="0" borderId="0" xfId="0" applyFont="1"/>
    <xf numFmtId="166" fontId="10" fillId="0" borderId="0" xfId="0" applyNumberFormat="1" applyFont="1" applyBorder="1"/>
    <xf numFmtId="164" fontId="0" fillId="0" borderId="0" xfId="0" applyNumberFormat="1"/>
    <xf numFmtId="164" fontId="42" fillId="0" borderId="0" xfId="0" applyNumberFormat="1" applyFont="1"/>
    <xf numFmtId="164" fontId="51" fillId="45" borderId="19" xfId="0" applyNumberFormat="1" applyFont="1" applyFill="1" applyBorder="1" applyAlignment="1">
      <alignment horizontal="left" vertical="center"/>
    </xf>
    <xf numFmtId="164" fontId="42" fillId="0" borderId="0" xfId="0" applyNumberFormat="1" applyFont="1" applyFill="1"/>
    <xf numFmtId="164" fontId="10" fillId="0" borderId="0" xfId="0" applyNumberFormat="1" applyFont="1" applyBorder="1"/>
    <xf numFmtId="164" fontId="42" fillId="0" borderId="0" xfId="46" applyNumberFormat="1" applyFont="1" applyFill="1" applyBorder="1"/>
    <xf numFmtId="0" fontId="8" fillId="33" borderId="14" xfId="46" applyNumberFormat="1" applyFont="1"/>
    <xf numFmtId="0" fontId="0" fillId="0" borderId="0" xfId="0" applyAlignment="1">
      <alignment horizontal="left" indent="1"/>
    </xf>
    <xf numFmtId="164" fontId="42" fillId="0" borderId="23" xfId="0" applyNumberFormat="1" applyFont="1" applyFill="1" applyBorder="1"/>
    <xf numFmtId="0" fontId="0" fillId="48" borderId="22" xfId="0" applyFill="1" applyBorder="1"/>
    <xf numFmtId="0" fontId="44" fillId="48" borderId="22" xfId="0" applyFont="1" applyFill="1" applyBorder="1"/>
    <xf numFmtId="0" fontId="7" fillId="0" borderId="0" xfId="0" applyFont="1" applyAlignment="1">
      <alignment horizontal="center"/>
    </xf>
    <xf numFmtId="164" fontId="42" fillId="0" borderId="0" xfId="0" applyNumberFormat="1" applyFont="1" applyBorder="1"/>
    <xf numFmtId="164" fontId="42" fillId="0" borderId="0" xfId="0" applyNumberFormat="1" applyFont="1" applyFill="1" applyBorder="1"/>
    <xf numFmtId="164" fontId="42" fillId="0" borderId="24" xfId="0" applyNumberFormat="1" applyFont="1" applyFill="1" applyBorder="1"/>
    <xf numFmtId="164" fontId="49" fillId="0" borderId="14" xfId="0" applyNumberFormat="1" applyFont="1" applyBorder="1"/>
    <xf numFmtId="0" fontId="6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8" fillId="44" borderId="19" xfId="72" applyFont="1" applyFill="1" applyBorder="1" applyAlignment="1">
      <alignment horizontal="left" vertical="center"/>
    </xf>
    <xf numFmtId="0" fontId="59" fillId="0" borderId="0" xfId="0" applyFont="1"/>
    <xf numFmtId="0" fontId="60" fillId="45" borderId="19" xfId="0" applyFont="1" applyFill="1" applyBorder="1" applyAlignment="1">
      <alignment horizontal="left" vertical="center"/>
    </xf>
    <xf numFmtId="0" fontId="54" fillId="0" borderId="0" xfId="78" applyFont="1" applyFill="1" applyBorder="1" applyAlignment="1" applyProtection="1">
      <alignment vertical="center"/>
      <protection locked="0"/>
    </xf>
    <xf numFmtId="0" fontId="59" fillId="48" borderId="22" xfId="0" applyFont="1" applyFill="1" applyBorder="1"/>
    <xf numFmtId="0" fontId="61" fillId="47" borderId="22" xfId="0" applyFont="1" applyFill="1" applyBorder="1"/>
    <xf numFmtId="0" fontId="54" fillId="0" borderId="0" xfId="0" applyNumberFormat="1" applyFont="1"/>
    <xf numFmtId="164" fontId="49" fillId="0" borderId="0" xfId="0" applyNumberFormat="1" applyFont="1" applyBorder="1"/>
    <xf numFmtId="0" fontId="6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Fill="1" applyBorder="1" applyAlignment="1">
      <alignment horizontal="center" shrinkToFit="1"/>
    </xf>
    <xf numFmtId="0" fontId="6" fillId="0" borderId="0" xfId="0" applyFont="1" applyFill="1"/>
    <xf numFmtId="0" fontId="6" fillId="0" borderId="20" xfId="0" applyFont="1" applyFill="1" applyBorder="1"/>
    <xf numFmtId="10" fontId="0" fillId="33" borderId="14" xfId="83" applyNumberFormat="1" applyFont="1" applyFill="1" applyBorder="1"/>
    <xf numFmtId="166" fontId="6" fillId="0" borderId="0" xfId="0" applyNumberFormat="1" applyFont="1" applyFill="1"/>
    <xf numFmtId="164" fontId="6" fillId="55" borderId="14" xfId="46" applyNumberFormat="1" applyFont="1" applyFill="1"/>
    <xf numFmtId="165" fontId="0" fillId="55" borderId="14" xfId="46" applyNumberFormat="1" applyFont="1" applyFill="1"/>
    <xf numFmtId="164" fontId="42" fillId="55" borderId="14" xfId="46" applyNumberFormat="1" applyFont="1" applyFill="1"/>
    <xf numFmtId="164" fontId="23" fillId="46" borderId="20" xfId="0" quotePrefix="1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indent="1"/>
    </xf>
    <xf numFmtId="164" fontId="6" fillId="0" borderId="0" xfId="0" applyNumberFormat="1" applyFont="1" applyFill="1"/>
    <xf numFmtId="167" fontId="42" fillId="0" borderId="0" xfId="83" applyNumberFormat="1" applyFont="1" applyFill="1"/>
    <xf numFmtId="0" fontId="0" fillId="56" borderId="0" xfId="0" applyFill="1"/>
    <xf numFmtId="164" fontId="49" fillId="0" borderId="14" xfId="0" applyNumberFormat="1" applyFont="1" applyFill="1" applyBorder="1"/>
    <xf numFmtId="164" fontId="10" fillId="0" borderId="0" xfId="0" applyNumberFormat="1" applyFont="1" applyFill="1" applyBorder="1"/>
    <xf numFmtId="164" fontId="49" fillId="0" borderId="0" xfId="0" applyNumberFormat="1" applyFont="1" applyFill="1" applyBorder="1"/>
    <xf numFmtId="0" fontId="42" fillId="0" borderId="0" xfId="0" applyFont="1" applyFill="1"/>
    <xf numFmtId="0" fontId="6" fillId="0" borderId="0" xfId="0" applyFont="1" applyFill="1" applyAlignment="1">
      <alignment horizontal="center"/>
    </xf>
    <xf numFmtId="164" fontId="42" fillId="0" borderId="14" xfId="46" applyNumberFormat="1" applyFont="1" applyFill="1"/>
    <xf numFmtId="0" fontId="42" fillId="52" borderId="0" xfId="0" applyFont="1" applyFill="1"/>
    <xf numFmtId="0" fontId="0" fillId="0" borderId="0" xfId="0" applyAlignment="1">
      <alignment vertical="top"/>
    </xf>
    <xf numFmtId="0" fontId="67" fillId="0" borderId="0" xfId="112" applyAlignment="1">
      <alignment vertical="top"/>
    </xf>
    <xf numFmtId="168" fontId="67" fillId="0" borderId="0" xfId="112" applyNumberFormat="1" applyAlignment="1">
      <alignment vertical="top"/>
    </xf>
    <xf numFmtId="0" fontId="67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9" fillId="0" borderId="14" xfId="0" applyNumberFormat="1" applyFont="1" applyBorder="1"/>
    <xf numFmtId="165" fontId="42" fillId="0" borderId="0" xfId="46" applyNumberFormat="1" applyFont="1" applyFill="1" applyBorder="1"/>
    <xf numFmtId="165" fontId="42" fillId="0" borderId="23" xfId="0" applyNumberFormat="1" applyFont="1" applyFill="1" applyBorder="1"/>
    <xf numFmtId="0" fontId="67" fillId="92" borderId="0" xfId="112" applyFill="1" applyAlignment="1">
      <alignment vertical="top"/>
    </xf>
    <xf numFmtId="182" fontId="67" fillId="92" borderId="0" xfId="112" applyNumberFormat="1" applyFill="1" applyAlignment="1">
      <alignment vertical="top"/>
    </xf>
    <xf numFmtId="0" fontId="2" fillId="0" borderId="0" xfId="10892" applyFont="1" applyFill="1" applyAlignment="1"/>
    <xf numFmtId="0" fontId="2" fillId="0" borderId="0" xfId="10892" applyFill="1" applyAlignment="1">
      <alignment vertical="top"/>
    </xf>
    <xf numFmtId="0" fontId="2" fillId="0" borderId="0" xfId="10892" applyFill="1" applyBorder="1" applyAlignment="1">
      <alignment vertical="top"/>
    </xf>
    <xf numFmtId="22" fontId="2" fillId="0" borderId="0" xfId="10893" applyNumberFormat="1"/>
    <xf numFmtId="22" fontId="2" fillId="92" borderId="0" xfId="10893" applyNumberFormat="1" applyFill="1"/>
    <xf numFmtId="0" fontId="2" fillId="0" borderId="0" xfId="10894" applyFill="1" applyAlignment="1">
      <alignment vertical="top"/>
    </xf>
    <xf numFmtId="0" fontId="2" fillId="92" borderId="0" xfId="10894" applyFill="1" applyAlignment="1">
      <alignment vertical="top"/>
    </xf>
    <xf numFmtId="0" fontId="67" fillId="93" borderId="0" xfId="112" applyFill="1" applyAlignment="1">
      <alignment vertical="top"/>
    </xf>
    <xf numFmtId="0" fontId="6" fillId="33" borderId="14" xfId="46" applyNumberFormat="1" applyFont="1"/>
    <xf numFmtId="3" fontId="0" fillId="52" borderId="0" xfId="0" applyNumberFormat="1" applyFill="1"/>
    <xf numFmtId="168" fontId="0" fillId="52" borderId="0" xfId="0" applyNumberFormat="1" applyFill="1"/>
    <xf numFmtId="182" fontId="67" fillId="0" borderId="0" xfId="112" applyNumberFormat="1" applyAlignment="1">
      <alignment vertical="top"/>
    </xf>
    <xf numFmtId="183" fontId="0" fillId="0" borderId="0" xfId="0" applyNumberFormat="1"/>
    <xf numFmtId="3" fontId="0" fillId="92" borderId="0" xfId="0" applyNumberFormat="1" applyFill="1"/>
  </cellXfs>
  <cellStyles count="10899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14" xfId="10898" xr:uid="{404B9489-E86D-49E3-BF1B-1A4981A39223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2 3" xfId="10893" xr:uid="{00000000-0005-0000-0000-0000C5290000}"/>
    <cellStyle name="Normal 13" xfId="2757" xr:uid="{00000000-0005-0000-0000-0000C6290000}"/>
    <cellStyle name="Normal 13 2" xfId="5432" xr:uid="{00000000-0005-0000-0000-0000C7290000}"/>
    <cellStyle name="Normal 14" xfId="2821" xr:uid="{00000000-0005-0000-0000-0000C8290000}"/>
    <cellStyle name="Normal 14 2" xfId="5494" xr:uid="{00000000-0005-0000-0000-0000C9290000}"/>
    <cellStyle name="Normal 15" xfId="2818" xr:uid="{00000000-0005-0000-0000-0000CA290000}"/>
    <cellStyle name="Normal 15 2" xfId="5491" xr:uid="{00000000-0005-0000-0000-0000CB290000}"/>
    <cellStyle name="Normal 16" xfId="2819" xr:uid="{00000000-0005-0000-0000-0000CC290000}"/>
    <cellStyle name="Normal 16 2" xfId="5492" xr:uid="{00000000-0005-0000-0000-0000CD290000}"/>
    <cellStyle name="Normal 17" xfId="2760" xr:uid="{00000000-0005-0000-0000-0000CE290000}"/>
    <cellStyle name="Normal 17 2" xfId="5434" xr:uid="{00000000-0005-0000-0000-0000CF290000}"/>
    <cellStyle name="Normal 18" xfId="2822" xr:uid="{00000000-0005-0000-0000-0000D0290000}"/>
    <cellStyle name="Normal 18 2" xfId="5495" xr:uid="{00000000-0005-0000-0000-0000D1290000}"/>
    <cellStyle name="Normal 19" xfId="357" xr:uid="{00000000-0005-0000-0000-0000D2290000}"/>
    <cellStyle name="Normal 19 2" xfId="3066" xr:uid="{00000000-0005-0000-0000-0000D3290000}"/>
    <cellStyle name="Normal 2" xfId="65" xr:uid="{00000000-0005-0000-0000-0000D4290000}"/>
    <cellStyle name="Normal 2 2" xfId="66" xr:uid="{00000000-0005-0000-0000-0000D5290000}"/>
    <cellStyle name="Normal 2 2 2" xfId="5629" xr:uid="{00000000-0005-0000-0000-0000D6290000}"/>
    <cellStyle name="Normal 2 2 3" xfId="5616" xr:uid="{00000000-0005-0000-0000-0000D7290000}"/>
    <cellStyle name="Normal 2 2 4" xfId="207" xr:uid="{00000000-0005-0000-0000-0000D8290000}"/>
    <cellStyle name="Normal 2 3" xfId="102" xr:uid="{00000000-0005-0000-0000-0000D9290000}"/>
    <cellStyle name="Normal 2 3 2" xfId="233" xr:uid="{00000000-0005-0000-0000-0000DA290000}"/>
    <cellStyle name="Normal 2 3 3" xfId="2944" xr:uid="{00000000-0005-0000-0000-0000DB290000}"/>
    <cellStyle name="Normal 2 3 4" xfId="212" xr:uid="{00000000-0005-0000-0000-0000DC290000}"/>
    <cellStyle name="Normal 2 4" xfId="274" xr:uid="{00000000-0005-0000-0000-0000DD290000}"/>
    <cellStyle name="Normal 2 4 2" xfId="2983" xr:uid="{00000000-0005-0000-0000-0000DE290000}"/>
    <cellStyle name="Normal 2 4 3" xfId="5658" xr:uid="{00000000-0005-0000-0000-0000DF290000}"/>
    <cellStyle name="Normal 2 5" xfId="5620" xr:uid="{00000000-0005-0000-0000-0000E0290000}"/>
    <cellStyle name="Normal 2 6" xfId="112" xr:uid="{00000000-0005-0000-0000-0000E1290000}"/>
    <cellStyle name="Normal 2 6 2" xfId="5610" xr:uid="{00000000-0005-0000-0000-0000E2290000}"/>
    <cellStyle name="Normal 2 7" xfId="190" xr:uid="{00000000-0005-0000-0000-0000E3290000}"/>
    <cellStyle name="Normal 20" xfId="202" xr:uid="{00000000-0005-0000-0000-0000E4290000}"/>
    <cellStyle name="Normal 20 2" xfId="2937" xr:uid="{00000000-0005-0000-0000-0000E5290000}"/>
    <cellStyle name="Normal 21" xfId="115" xr:uid="{00000000-0005-0000-0000-0000E6290000}"/>
    <cellStyle name="Normal 22" xfId="2931" xr:uid="{00000000-0005-0000-0000-0000E7290000}"/>
    <cellStyle name="Normal 23" xfId="5604" xr:uid="{00000000-0005-0000-0000-0000E8290000}"/>
    <cellStyle name="Normal 24" xfId="220" xr:uid="{00000000-0005-0000-0000-0000E9290000}"/>
    <cellStyle name="Normal 25" xfId="113" xr:uid="{00000000-0005-0000-0000-0000EA290000}"/>
    <cellStyle name="Normal 26" xfId="10891" xr:uid="{00000000-0005-0000-0000-0000EB290000}"/>
    <cellStyle name="Normal 27" xfId="10897" xr:uid="{6A2AEE32-8C1E-4A57-B274-18786F69DC5F}"/>
    <cellStyle name="Normal 3" xfId="67" xr:uid="{00000000-0005-0000-0000-0000EC290000}"/>
    <cellStyle name="Normal 3 2" xfId="103" xr:uid="{00000000-0005-0000-0000-0000ED290000}"/>
    <cellStyle name="Normal 3 2 2" xfId="216" xr:uid="{00000000-0005-0000-0000-0000EE290000}"/>
    <cellStyle name="Normal 3 2 2 2" xfId="2947" xr:uid="{00000000-0005-0000-0000-0000EF290000}"/>
    <cellStyle name="Normal 3 2 3" xfId="2726" xr:uid="{00000000-0005-0000-0000-0000F0290000}"/>
    <cellStyle name="Normal 3 2 4" xfId="2941" xr:uid="{00000000-0005-0000-0000-0000F1290000}"/>
    <cellStyle name="Normal 3 2 5" xfId="206" xr:uid="{00000000-0005-0000-0000-0000F2290000}"/>
    <cellStyle name="Normal 3 3" xfId="227" xr:uid="{00000000-0005-0000-0000-0000F3290000}"/>
    <cellStyle name="Normal 3 3 2" xfId="218" xr:uid="{00000000-0005-0000-0000-0000F4290000}"/>
    <cellStyle name="Normal 3 3 2 2" xfId="2949" xr:uid="{00000000-0005-0000-0000-0000F5290000}"/>
    <cellStyle name="Normal 3 4" xfId="213" xr:uid="{00000000-0005-0000-0000-0000F6290000}"/>
    <cellStyle name="Normal 3 4 2" xfId="2945" xr:uid="{00000000-0005-0000-0000-0000F7290000}"/>
    <cellStyle name="Normal 3 5" xfId="205" xr:uid="{00000000-0005-0000-0000-0000F8290000}"/>
    <cellStyle name="Normal 3 5 2" xfId="2940" xr:uid="{00000000-0005-0000-0000-0000F9290000}"/>
    <cellStyle name="Normal 3 6" xfId="5622" xr:uid="{00000000-0005-0000-0000-0000FA290000}"/>
    <cellStyle name="Normal 3 7" xfId="210" xr:uid="{00000000-0005-0000-0000-0000FB290000}"/>
    <cellStyle name="Normal 3 7 2" xfId="2728" xr:uid="{00000000-0005-0000-0000-0000FC290000}"/>
    <cellStyle name="Normal 3 7 3" xfId="2729" xr:uid="{00000000-0005-0000-0000-0000FD290000}"/>
    <cellStyle name="Normal 3 7 4" xfId="2727" xr:uid="{00000000-0005-0000-0000-0000FE290000}"/>
    <cellStyle name="Normal 3 8" xfId="5614" xr:uid="{00000000-0005-0000-0000-0000FF290000}"/>
    <cellStyle name="Normal 3 9" xfId="10895" xr:uid="{B1AC46F1-9C12-4848-8034-63D774B850B5}"/>
    <cellStyle name="Normal 4" xfId="72" xr:uid="{00000000-0005-0000-0000-0000002A0000}"/>
    <cellStyle name="Normal 4 2" xfId="78" xr:uid="{00000000-0005-0000-0000-0000012A0000}"/>
    <cellStyle name="Normal 4 2 2" xfId="104" xr:uid="{00000000-0005-0000-0000-0000022A0000}"/>
    <cellStyle name="Normal 4 2 3" xfId="2758" xr:uid="{00000000-0005-0000-0000-0000032A0000}"/>
    <cellStyle name="Normal 4 2 3 2" xfId="5433" xr:uid="{00000000-0005-0000-0000-0000042A0000}"/>
    <cellStyle name="Normal 4 2 4" xfId="214" xr:uid="{00000000-0005-0000-0000-0000052A0000}"/>
    <cellStyle name="Normal 4 2 4 2" xfId="2946" xr:uid="{00000000-0005-0000-0000-0000062A0000}"/>
    <cellStyle name="Normal 4 2 5" xfId="195" xr:uid="{00000000-0005-0000-0000-0000072A0000}"/>
    <cellStyle name="Normal 4 3" xfId="2761" xr:uid="{00000000-0005-0000-0000-0000082A0000}"/>
    <cellStyle name="Normal 4 3 2" xfId="5435" xr:uid="{00000000-0005-0000-0000-0000092A0000}"/>
    <cellStyle name="Normal 4 4" xfId="217" xr:uid="{00000000-0005-0000-0000-00000A2A0000}"/>
    <cellStyle name="Normal 4 4 2" xfId="2948" xr:uid="{00000000-0005-0000-0000-00000B2A0000}"/>
    <cellStyle name="Normal 4 5" xfId="5624" xr:uid="{00000000-0005-0000-0000-00000C2A0000}"/>
    <cellStyle name="Normal 4 6" xfId="193" xr:uid="{00000000-0005-0000-0000-00000D2A0000}"/>
    <cellStyle name="Normal 4 7" xfId="10896" xr:uid="{EE1A7184-37FB-482D-96AC-FA68732E5AF7}"/>
    <cellStyle name="Normal 5" xfId="79" xr:uid="{00000000-0005-0000-0000-00000E2A0000}"/>
    <cellStyle name="Normal 5 2" xfId="105" xr:uid="{00000000-0005-0000-0000-00000F2A0000}"/>
    <cellStyle name="Normal 5 2 2" xfId="2731" xr:uid="{00000000-0005-0000-0000-0000102A0000}"/>
    <cellStyle name="Normal 5 3" xfId="2732" xr:uid="{00000000-0005-0000-0000-0000112A0000}"/>
    <cellStyle name="Normal 5 3 2" xfId="5425" xr:uid="{00000000-0005-0000-0000-0000122A0000}"/>
    <cellStyle name="Normal 5 4" xfId="2733" xr:uid="{00000000-0005-0000-0000-0000132A0000}"/>
    <cellStyle name="Normal 5 5" xfId="226" xr:uid="{00000000-0005-0000-0000-0000142A0000}"/>
    <cellStyle name="Normal 5 6" xfId="2730" xr:uid="{00000000-0005-0000-0000-0000152A0000}"/>
    <cellStyle name="Normal 5 6 2" xfId="5424" xr:uid="{00000000-0005-0000-0000-0000162A0000}"/>
    <cellStyle name="Normal 5 7" xfId="223" xr:uid="{00000000-0005-0000-0000-0000172A0000}"/>
    <cellStyle name="Normal 6" xfId="80" xr:uid="{00000000-0005-0000-0000-0000182A0000}"/>
    <cellStyle name="Normal 6 2" xfId="229" xr:uid="{00000000-0005-0000-0000-0000192A0000}"/>
    <cellStyle name="Normal 6 2 2" xfId="2954" xr:uid="{00000000-0005-0000-0000-00001A2A0000}"/>
    <cellStyle name="Normal 6 3" xfId="2933" xr:uid="{00000000-0005-0000-0000-00001B2A0000}"/>
    <cellStyle name="Normal 6 4" xfId="146" xr:uid="{00000000-0005-0000-0000-00001C2A0000}"/>
    <cellStyle name="Normal 7" xfId="106" xr:uid="{00000000-0005-0000-0000-00001D2A0000}"/>
    <cellStyle name="Normal 7 2" xfId="230" xr:uid="{00000000-0005-0000-0000-00001E2A0000}"/>
    <cellStyle name="Normal 7 2 2" xfId="2955" xr:uid="{00000000-0005-0000-0000-00001F2A0000}"/>
    <cellStyle name="Normal 7 2 3" xfId="10894" xr:uid="{00000000-0005-0000-0000-0000202A0000}"/>
    <cellStyle name="Normal 7 3" xfId="201" xr:uid="{00000000-0005-0000-0000-0000212A0000}"/>
    <cellStyle name="Normal 7 4" xfId="2932" xr:uid="{00000000-0005-0000-0000-0000222A0000}"/>
    <cellStyle name="Normal 7 5" xfId="114" xr:uid="{00000000-0005-0000-0000-0000232A0000}"/>
    <cellStyle name="Normal 7 5 2" xfId="10892" xr:uid="{00000000-0005-0000-0000-0000242A0000}"/>
    <cellStyle name="Normal 8" xfId="107" xr:uid="{00000000-0005-0000-0000-0000252A0000}"/>
    <cellStyle name="Normal 8 2" xfId="2765" xr:uid="{00000000-0005-0000-0000-0000262A0000}"/>
    <cellStyle name="Normal 8 2 2" xfId="5438" xr:uid="{00000000-0005-0000-0000-0000272A0000}"/>
    <cellStyle name="Normal 8 3" xfId="358" xr:uid="{00000000-0005-0000-0000-0000282A0000}"/>
    <cellStyle name="Normal 8 4" xfId="2956" xr:uid="{00000000-0005-0000-0000-0000292A0000}"/>
    <cellStyle name="Normal 8 5" xfId="232" xr:uid="{00000000-0005-0000-0000-00002A2A0000}"/>
    <cellStyle name="Normal 9" xfId="108" xr:uid="{00000000-0005-0000-0000-00002B2A0000}"/>
    <cellStyle name="Normal 9 2" xfId="5428" xr:uid="{00000000-0005-0000-0000-00002C2A0000}"/>
    <cellStyle name="Normal 9 3" xfId="2753" xr:uid="{00000000-0005-0000-0000-00002D2A0000}"/>
    <cellStyle name="Note 2" xfId="68" xr:uid="{00000000-0005-0000-0000-00002E2A0000}"/>
    <cellStyle name="Note 2 2" xfId="183" xr:uid="{00000000-0005-0000-0000-00002F2A0000}"/>
    <cellStyle name="OfwatAmber" xfId="243" xr:uid="{00000000-0005-0000-0000-0000302A0000}"/>
    <cellStyle name="OfwatCalculation" xfId="244" xr:uid="{00000000-0005-0000-0000-0000312A0000}"/>
    <cellStyle name="OfwatCopy" xfId="245" xr:uid="{00000000-0005-0000-0000-0000322A0000}"/>
    <cellStyle name="OfwatDescTxt" xfId="246" xr:uid="{00000000-0005-0000-0000-0000332A0000}"/>
    <cellStyle name="OfwatEmphasis" xfId="247" xr:uid="{00000000-0005-0000-0000-0000342A0000}"/>
    <cellStyle name="OfwatGreen" xfId="248" xr:uid="{00000000-0005-0000-0000-0000352A0000}"/>
    <cellStyle name="OfwatHeaderTxt" xfId="249" xr:uid="{00000000-0005-0000-0000-0000362A0000}"/>
    <cellStyle name="OfwatInput" xfId="250" xr:uid="{00000000-0005-0000-0000-0000372A0000}"/>
    <cellStyle name="OfwatINVALID" xfId="251" xr:uid="{00000000-0005-0000-0000-0000382A0000}"/>
    <cellStyle name="OfwatNormal" xfId="252" xr:uid="{00000000-0005-0000-0000-0000392A0000}"/>
    <cellStyle name="OfwatRedPurple" xfId="253" xr:uid="{00000000-0005-0000-0000-00003A2A0000}"/>
    <cellStyle name="Output" xfId="9" builtinId="21" customBuiltin="1"/>
    <cellStyle name="Output 2" xfId="184" xr:uid="{00000000-0005-0000-0000-00003C2A0000}"/>
    <cellStyle name="Output Amounts" xfId="2734" xr:uid="{00000000-0005-0000-0000-00003D2A0000}"/>
    <cellStyle name="Output Column Headings" xfId="2735" xr:uid="{00000000-0005-0000-0000-00003E2A0000}"/>
    <cellStyle name="Output Line Items" xfId="2736" xr:uid="{00000000-0005-0000-0000-00003F2A0000}"/>
    <cellStyle name="Output Report Heading" xfId="2737" xr:uid="{00000000-0005-0000-0000-0000402A0000}"/>
    <cellStyle name="Output Report Title" xfId="2738" xr:uid="{00000000-0005-0000-0000-0000412A0000}"/>
    <cellStyle name="Pantone 130C" xfId="123" xr:uid="{00000000-0005-0000-0000-0000422A0000}"/>
    <cellStyle name="Pantone 179C" xfId="128" xr:uid="{00000000-0005-0000-0000-0000432A0000}"/>
    <cellStyle name="Pantone 232C" xfId="127" xr:uid="{00000000-0005-0000-0000-0000442A0000}"/>
    <cellStyle name="Pantone 2745C" xfId="126" xr:uid="{00000000-0005-0000-0000-0000452A0000}"/>
    <cellStyle name="Pantone 279C" xfId="121" xr:uid="{00000000-0005-0000-0000-0000462A0000}"/>
    <cellStyle name="Pantone 281C" xfId="120" xr:uid="{00000000-0005-0000-0000-0000472A0000}"/>
    <cellStyle name="Pantone 451C" xfId="122" xr:uid="{00000000-0005-0000-0000-0000482A0000}"/>
    <cellStyle name="Pantone 583C" xfId="125" xr:uid="{00000000-0005-0000-0000-0000492A0000}"/>
    <cellStyle name="Pantone 633C" xfId="124" xr:uid="{00000000-0005-0000-0000-00004A2A0000}"/>
    <cellStyle name="Percent" xfId="83" builtinId="5"/>
    <cellStyle name="Percent [0]" xfId="134" xr:uid="{00000000-0005-0000-0000-00004C2A0000}"/>
    <cellStyle name="Percent 10" xfId="5618" xr:uid="{00000000-0005-0000-0000-00004D2A0000}"/>
    <cellStyle name="Percent 2" xfId="73" xr:uid="{00000000-0005-0000-0000-00004E2A0000}"/>
    <cellStyle name="Percent 2 10" xfId="5623" xr:uid="{00000000-0005-0000-0000-00004F2A0000}"/>
    <cellStyle name="Percent 2 11" xfId="5612" xr:uid="{00000000-0005-0000-0000-0000502A0000}"/>
    <cellStyle name="Percent 2 2" xfId="109" xr:uid="{00000000-0005-0000-0000-0000512A0000}"/>
    <cellStyle name="Percent 2 2 2" xfId="2741" xr:uid="{00000000-0005-0000-0000-0000522A0000}"/>
    <cellStyle name="Percent 2 2 3" xfId="2742" xr:uid="{00000000-0005-0000-0000-0000532A0000}"/>
    <cellStyle name="Percent 2 2 3 2" xfId="5426" xr:uid="{00000000-0005-0000-0000-0000542A0000}"/>
    <cellStyle name="Percent 2 2 4" xfId="2743" xr:uid="{00000000-0005-0000-0000-0000552A0000}"/>
    <cellStyle name="Percent 2 2 5" xfId="2759" xr:uid="{00000000-0005-0000-0000-0000562A0000}"/>
    <cellStyle name="Percent 2 2 6" xfId="2740" xr:uid="{00000000-0005-0000-0000-0000572A0000}"/>
    <cellStyle name="Percent 2 2 7" xfId="215" xr:uid="{00000000-0005-0000-0000-0000582A0000}"/>
    <cellStyle name="Percent 2 3" xfId="221" xr:uid="{00000000-0005-0000-0000-0000592A0000}"/>
    <cellStyle name="Percent 2 3 2" xfId="2745" xr:uid="{00000000-0005-0000-0000-00005A2A0000}"/>
    <cellStyle name="Percent 2 3 3" xfId="2746" xr:uid="{00000000-0005-0000-0000-00005B2A0000}"/>
    <cellStyle name="Percent 2 3 4" xfId="2763" xr:uid="{00000000-0005-0000-0000-00005C2A0000}"/>
    <cellStyle name="Percent 2 3 5" xfId="2744" xr:uid="{00000000-0005-0000-0000-00005D2A0000}"/>
    <cellStyle name="Percent 2 4" xfId="275" xr:uid="{00000000-0005-0000-0000-00005E2A0000}"/>
    <cellStyle name="Percent 2 4 2" xfId="2748" xr:uid="{00000000-0005-0000-0000-00005F2A0000}"/>
    <cellStyle name="Percent 2 4 3" xfId="2749" xr:uid="{00000000-0005-0000-0000-0000602A0000}"/>
    <cellStyle name="Percent 2 4 4" xfId="2790" xr:uid="{00000000-0005-0000-0000-0000612A0000}"/>
    <cellStyle name="Percent 2 4 4 2" xfId="5463" xr:uid="{00000000-0005-0000-0000-0000622A0000}"/>
    <cellStyle name="Percent 2 4 5" xfId="2747" xr:uid="{00000000-0005-0000-0000-0000632A0000}"/>
    <cellStyle name="Percent 2 4 6" xfId="2984" xr:uid="{00000000-0005-0000-0000-0000642A0000}"/>
    <cellStyle name="Percent 2 5" xfId="2750" xr:uid="{00000000-0005-0000-0000-0000652A0000}"/>
    <cellStyle name="Percent 2 6" xfId="2751" xr:uid="{00000000-0005-0000-0000-0000662A0000}"/>
    <cellStyle name="Percent 2 6 2" xfId="5427" xr:uid="{00000000-0005-0000-0000-0000672A0000}"/>
    <cellStyle name="Percent 2 7" xfId="2752" xr:uid="{00000000-0005-0000-0000-0000682A0000}"/>
    <cellStyle name="Percent 2 8" xfId="2739" xr:uid="{00000000-0005-0000-0000-0000692A0000}"/>
    <cellStyle name="Percent 2 9" xfId="209" xr:uid="{00000000-0005-0000-0000-00006A2A0000}"/>
    <cellStyle name="Percent 2 9 2" xfId="2943" xr:uid="{00000000-0005-0000-0000-00006B2A0000}"/>
    <cellStyle name="Percent 3" xfId="81" xr:uid="{00000000-0005-0000-0000-00006C2A0000}"/>
    <cellStyle name="Percent 3 2" xfId="222" xr:uid="{00000000-0005-0000-0000-00006D2A0000}"/>
    <cellStyle name="Percent 3 3" xfId="185" xr:uid="{00000000-0005-0000-0000-00006E2A0000}"/>
    <cellStyle name="Percent 4" xfId="200" xr:uid="{00000000-0005-0000-0000-00006F2A0000}"/>
    <cellStyle name="Percent 4 2" xfId="82" xr:uid="{00000000-0005-0000-0000-0000702A0000}"/>
    <cellStyle name="Percent 4 2 2" xfId="5430" xr:uid="{00000000-0005-0000-0000-0000712A0000}"/>
    <cellStyle name="Percent 4 2 3" xfId="2755" xr:uid="{00000000-0005-0000-0000-0000722A0000}"/>
    <cellStyle name="Percent 5" xfId="199" xr:uid="{00000000-0005-0000-0000-0000732A0000}"/>
    <cellStyle name="Percent 6" xfId="204" xr:uid="{00000000-0005-0000-0000-0000742A0000}"/>
    <cellStyle name="Percent 6 2" xfId="2939" xr:uid="{00000000-0005-0000-0000-0000752A0000}"/>
    <cellStyle name="Percent 7" xfId="117" xr:uid="{00000000-0005-0000-0000-0000762A0000}"/>
    <cellStyle name="Percent 8" xfId="119" xr:uid="{00000000-0005-0000-0000-0000772A0000}"/>
    <cellStyle name="Percent 9" xfId="5607" xr:uid="{00000000-0005-0000-0000-0000782A0000}"/>
    <cellStyle name="Style 1" xfId="69" xr:uid="{00000000-0005-0000-0000-0000792A0000}"/>
    <cellStyle name="Style 1 2" xfId="186" xr:uid="{00000000-0005-0000-0000-00007A2A0000}"/>
    <cellStyle name="Title 2" xfId="187" xr:uid="{00000000-0005-0000-0000-00007B2A0000}"/>
    <cellStyle name="Total" xfId="15" builtinId="25" customBuiltin="1"/>
    <cellStyle name="Total 2" xfId="188" xr:uid="{00000000-0005-0000-0000-00007D2A0000}"/>
    <cellStyle name="True" xfId="70" xr:uid="{00000000-0005-0000-0000-00007E2A0000}"/>
    <cellStyle name="True 2" xfId="84" xr:uid="{00000000-0005-0000-0000-00007F2A0000}"/>
    <cellStyle name="Unique Formula" xfId="71" xr:uid="{00000000-0005-0000-0000-0000802A0000}"/>
    <cellStyle name="Validation error" xfId="242" xr:uid="{00000000-0005-0000-0000-0000812A0000}"/>
    <cellStyle name="Warning Text" xfId="13" builtinId="11" customBuiltin="1"/>
    <cellStyle name="Warning Text 2" xfId="189" xr:uid="{00000000-0005-0000-0000-0000832A0000}"/>
    <cellStyle name="Warning Text 2 2" xfId="5619" xr:uid="{00000000-0005-0000-0000-0000842A0000}"/>
    <cellStyle name="Warning Text 2 3" xfId="5615" xr:uid="{00000000-0005-0000-0000-0000852A0000}"/>
    <cellStyle name="Warning Text 3" xfId="118" xr:uid="{00000000-0005-0000-0000-0000862A0000}"/>
    <cellStyle name="white_text_on_blue" xfId="110" xr:uid="{00000000-0005-0000-0000-0000872A0000}"/>
    <cellStyle name="WIP" xfId="129" xr:uid="{00000000-0005-0000-0000-0000882A0000}"/>
    <cellStyle name="Year" xfId="198" xr:uid="{00000000-0005-0000-0000-0000892A0000}"/>
    <cellStyle name="Year 2" xfId="239" xr:uid="{00000000-0005-0000-0000-00008A2A0000}"/>
    <cellStyle name="Year 2 2" xfId="2962" xr:uid="{00000000-0005-0000-0000-00008B2A0000}"/>
    <cellStyle name="Year 3" xfId="5627" xr:uid="{00000000-0005-0000-0000-00008C2A0000}"/>
    <cellStyle name="Year 4" xfId="5613" xr:uid="{00000000-0005-0000-0000-00008D2A0000}"/>
    <cellStyle name="year_formats_pink" xfId="111" xr:uid="{00000000-0005-0000-0000-00008E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ustomer%20Charges%20setting\1920\2.%20Tariff%20Model\Model%20-%20November%20RPI%203.19%25\Tariff%20model%2019-20%20-%20RPI%203.19%25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Finance\Customer%20Charges%20setting\1415\(A)%20Board%20reports\Final\January\Jan%2014%20Board%20Appendices%203a-3j%20-%20unlink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venue,%20Tariffs%20&amp;%20Economic%20Policy\PS%20Model\PS%20Model%20Version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riff%20Basket%20Model%20-%20differential%20(BR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CB\Draft%20Business%20Plan%202003\Part%20C\DBP03%20-%20new%20CB%20comparison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stat07\Cofiles\PS07YK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ory%20Finance\Customer%20Charges%20setting\1516\(E)%20Principal%20Statement\(a)%20Workings\Draft%20Principal%20statment%2015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upply-Demand\Revenues\Principal%20Statement\Ps07\Final%20PS\PS07%20Revenue%20Consistency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ssumptions"/>
      <sheetName val="Change log"/>
      <sheetName val="Key"/>
      <sheetName val="RHH - revenue forecast"/>
      <sheetName val="Revenue apportionment calc"/>
      <sheetName val="PR14 charges revenue"/>
      <sheetName val="AMP6 Revenue F'cast"/>
      <sheetName val="Inputs&gt;"/>
      <sheetName val="Inputs"/>
      <sheetName val="Retail costs &amp; margins"/>
      <sheetName val="November RPI"/>
      <sheetName val="Wholesale K"/>
      <sheetName val="Wholesale allowance"/>
      <sheetName val="Wholesale Properties"/>
      <sheetName val="Sheet1"/>
      <sheetName val="Retail Properties"/>
      <sheetName val="Outputs&gt;"/>
      <sheetName val="Volumes"/>
      <sheetName val="Revenue"/>
      <sheetName val="Tariff Setting&gt;"/>
      <sheetName val="Wholesale Tariffs"/>
      <sheetName val="HH Retail Tariffs"/>
      <sheetName val="Targets&gt;"/>
      <sheetName val="Differentials"/>
      <sheetName val="Differential Calculations"/>
      <sheetName val="Avg. Bills"/>
      <sheetName val="WACI"/>
      <sheetName val="Reconciliations"/>
      <sheetName val="Avg. Bills (2)"/>
      <sheetName val="Loop Cross check (2)"/>
      <sheetName val="Revenue Calculation"/>
      <sheetName val="Retail Calcs"/>
      <sheetName val="NHH - bills info"/>
      <sheetName val="For Loop&gt;"/>
      <sheetName val="Review"/>
      <sheetName val="Review 1"/>
      <sheetName val="Appendix 3a"/>
      <sheetName val="Appendix 3b"/>
      <sheetName val="Appendix 3c"/>
      <sheetName val="Appendix 3d"/>
      <sheetName val="umrates4loop"/>
      <sheetName val="Assessed Volumes (Jerry Dawson)"/>
      <sheetName val="mrates4loop"/>
      <sheetName val="Finance Variances"/>
      <sheetName val="Revenue Calcs&gt;"/>
      <sheetName val="RNHH - control"/>
      <sheetName val="Loop Procedures"/>
      <sheetName val="Loop Cross Check PY"/>
      <sheetName val="CC Water"/>
      <sheetName val="For Severn Trent"/>
      <sheetName val="STW eqtd cha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3a"/>
      <sheetName val="Appendix 3b"/>
      <sheetName val="Appendix 3c"/>
      <sheetName val="Appendix 3d"/>
      <sheetName val="Appendix 3e-3g"/>
      <sheetName val="Appendix 3h"/>
      <sheetName val="Appendix 3i"/>
      <sheetName val="Appendix 3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urrent Year Multipliers"/>
      <sheetName val="Charges"/>
      <sheetName val="Multipliers"/>
      <sheetName val="Revenue"/>
      <sheetName val="Revenue Summary"/>
      <sheetName val="TDSumarry"/>
      <sheetName val="ICS"/>
      <sheetName val="Scenarios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Info"/>
      <sheetName val="W2000 data 22-10-03"/>
      <sheetName val="Lookupdata"/>
      <sheetName val="Inputdata"/>
      <sheetName val="meter &amp; installation"/>
      <sheetName val="meter space"/>
      <sheetName val="C19 &amp; C20"/>
      <sheetName val="K Assumptions"/>
      <sheetName val="C23 &amp; C24"/>
      <sheetName val="C25 &amp; C26"/>
      <sheetName val="K Materiallity"/>
      <sheetName val="Water Differential Target"/>
      <sheetName val="Sewerage Differential Target"/>
      <sheetName val="C21"/>
      <sheetName val="C22"/>
      <sheetName val="Tb Calcs Water"/>
      <sheetName val="C27"/>
      <sheetName val="Adjustments Water"/>
      <sheetName val="Adjustments Sew"/>
      <sheetName val="Tb Calcs Sew"/>
      <sheetName val="Outputs Tb"/>
      <sheetName val="Data Upload"/>
      <sheetName val="KUpload"/>
      <sheetName val="Revenue Summary"/>
      <sheetName val="Audit Sheet"/>
      <sheetName val="Switchers Summary"/>
    </sheetNames>
    <sheetDataSet>
      <sheetData sheetId="0" refreshError="1"/>
      <sheetData sheetId="1" refreshError="1"/>
      <sheetData sheetId="2" refreshError="1">
        <row r="3">
          <cell r="A3">
            <v>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  <sheetName val="Input DSM by DSM staff"/>
      <sheetName val="Picklists"/>
      <sheetName val="CAPEX"/>
    </sheetNames>
    <sheetDataSet>
      <sheetData sheetId="0" refreshError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 refreshError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36.1</v>
          </cell>
          <cell r="C6">
            <v>44</v>
          </cell>
          <cell r="F6">
            <v>46.1</v>
          </cell>
          <cell r="I6">
            <v>44.2</v>
          </cell>
          <cell r="J6">
            <v>48</v>
          </cell>
          <cell r="L6">
            <v>50</v>
          </cell>
          <cell r="M6">
            <v>38.5</v>
          </cell>
          <cell r="N6">
            <v>53.8</v>
          </cell>
          <cell r="O6">
            <v>52</v>
          </cell>
          <cell r="P6">
            <v>30.5</v>
          </cell>
          <cell r="Q6">
            <v>40.200000000000003</v>
          </cell>
          <cell r="R6">
            <v>32.6</v>
          </cell>
          <cell r="T6">
            <v>37.299999999999997</v>
          </cell>
          <cell r="U6">
            <v>34.700000000000003</v>
          </cell>
          <cell r="V6">
            <v>29.09</v>
          </cell>
          <cell r="Y6">
            <v>22.8</v>
          </cell>
          <cell r="Z6">
            <v>58.7</v>
          </cell>
          <cell r="AA6">
            <v>57</v>
          </cell>
          <cell r="AB6">
            <v>38.69</v>
          </cell>
          <cell r="AE6">
            <v>55.51</v>
          </cell>
          <cell r="AF6">
            <v>53.46</v>
          </cell>
          <cell r="AI6">
            <v>30.3</v>
          </cell>
          <cell r="AJ6">
            <v>58.7</v>
          </cell>
          <cell r="AK6">
            <v>58.7</v>
          </cell>
          <cell r="AL6">
            <v>58.7</v>
          </cell>
        </row>
        <row r="7">
          <cell r="B7">
            <v>52.1</v>
          </cell>
          <cell r="C7">
            <v>61</v>
          </cell>
          <cell r="I7">
            <v>92</v>
          </cell>
          <cell r="J7">
            <v>75</v>
          </cell>
          <cell r="L7">
            <v>67.400000000000006</v>
          </cell>
          <cell r="M7">
            <v>52.6</v>
          </cell>
          <cell r="N7">
            <v>65</v>
          </cell>
          <cell r="O7">
            <v>99</v>
          </cell>
          <cell r="P7">
            <v>47.6</v>
          </cell>
          <cell r="Q7">
            <v>58.8</v>
          </cell>
          <cell r="R7">
            <v>57.2</v>
          </cell>
          <cell r="T7">
            <v>51.4</v>
          </cell>
          <cell r="U7">
            <v>88.1</v>
          </cell>
          <cell r="V7">
            <v>47.22</v>
          </cell>
          <cell r="Y7">
            <v>64.7</v>
          </cell>
          <cell r="Z7">
            <v>70.2</v>
          </cell>
          <cell r="AA7">
            <v>108.4</v>
          </cell>
          <cell r="AB7">
            <v>72.7</v>
          </cell>
          <cell r="AE7">
            <v>84.26</v>
          </cell>
          <cell r="AF7">
            <v>77.16</v>
          </cell>
          <cell r="AI7">
            <v>48.5</v>
          </cell>
          <cell r="AJ7">
            <v>70.2</v>
          </cell>
          <cell r="AK7">
            <v>70.2</v>
          </cell>
          <cell r="AL7">
            <v>70.2</v>
          </cell>
        </row>
        <row r="8">
          <cell r="B8">
            <v>110</v>
          </cell>
          <cell r="F8">
            <v>154.9</v>
          </cell>
          <cell r="I8">
            <v>66.900000000000006</v>
          </cell>
          <cell r="J8">
            <v>130</v>
          </cell>
          <cell r="L8">
            <v>122.5</v>
          </cell>
          <cell r="M8">
            <v>119.7</v>
          </cell>
          <cell r="N8">
            <v>128.6</v>
          </cell>
          <cell r="O8">
            <v>153</v>
          </cell>
          <cell r="P8">
            <v>77</v>
          </cell>
          <cell r="Q8">
            <v>114</v>
          </cell>
          <cell r="T8">
            <v>93.8</v>
          </cell>
          <cell r="U8">
            <v>122.1</v>
          </cell>
          <cell r="V8">
            <v>100.2</v>
          </cell>
          <cell r="Y8">
            <v>72.400000000000006</v>
          </cell>
          <cell r="Z8">
            <v>102.5</v>
          </cell>
          <cell r="AA8">
            <v>146.30000000000001</v>
          </cell>
          <cell r="AF8">
            <v>148.80000000000001</v>
          </cell>
          <cell r="AI8">
            <v>61.67</v>
          </cell>
          <cell r="AJ8">
            <v>102.5</v>
          </cell>
          <cell r="AK8">
            <v>102.5</v>
          </cell>
          <cell r="AL8">
            <v>102.5</v>
          </cell>
        </row>
        <row r="9">
          <cell r="B9">
            <v>78</v>
          </cell>
          <cell r="C9">
            <v>60</v>
          </cell>
          <cell r="E9">
            <v>78.900000000000006</v>
          </cell>
          <cell r="F9">
            <v>71.8</v>
          </cell>
          <cell r="I9">
            <v>96.1</v>
          </cell>
          <cell r="J9">
            <v>0</v>
          </cell>
          <cell r="L9">
            <v>80</v>
          </cell>
          <cell r="M9">
            <v>77.8</v>
          </cell>
          <cell r="N9">
            <v>96.3</v>
          </cell>
          <cell r="O9">
            <v>107</v>
          </cell>
          <cell r="P9">
            <v>69.3</v>
          </cell>
          <cell r="Q9">
            <v>71</v>
          </cell>
          <cell r="R9">
            <v>81.900000000000006</v>
          </cell>
          <cell r="T9">
            <v>88.5</v>
          </cell>
          <cell r="U9">
            <v>83</v>
          </cell>
          <cell r="V9">
            <v>76.95</v>
          </cell>
          <cell r="Y9">
            <v>81</v>
          </cell>
          <cell r="Z9">
            <v>72.8</v>
          </cell>
          <cell r="AA9">
            <v>95.6</v>
          </cell>
          <cell r="AB9">
            <v>80.900002000000001</v>
          </cell>
          <cell r="AE9">
            <v>95.27</v>
          </cell>
          <cell r="AF9">
            <v>76.569999999999993</v>
          </cell>
          <cell r="AI9">
            <v>67.88</v>
          </cell>
          <cell r="AJ9">
            <v>72.8</v>
          </cell>
          <cell r="AK9">
            <v>72.8</v>
          </cell>
          <cell r="AL9">
            <v>72.8</v>
          </cell>
        </row>
        <row r="10">
          <cell r="B10">
            <v>101.3</v>
          </cell>
          <cell r="C10">
            <v>77</v>
          </cell>
          <cell r="E10">
            <v>115.2</v>
          </cell>
          <cell r="I10">
            <v>139.30000000000001</v>
          </cell>
          <cell r="J10">
            <v>0</v>
          </cell>
          <cell r="L10">
            <v>105</v>
          </cell>
          <cell r="M10">
            <v>109.4</v>
          </cell>
          <cell r="N10">
            <v>121.6</v>
          </cell>
          <cell r="O10">
            <v>159</v>
          </cell>
          <cell r="P10">
            <v>92.1</v>
          </cell>
          <cell r="Q10">
            <v>99.9</v>
          </cell>
          <cell r="R10">
            <v>150.30000000000001</v>
          </cell>
          <cell r="T10">
            <v>135.4</v>
          </cell>
          <cell r="U10">
            <v>148.5</v>
          </cell>
          <cell r="V10">
            <v>82.71</v>
          </cell>
          <cell r="Y10">
            <v>101.6</v>
          </cell>
          <cell r="Z10">
            <v>95.6</v>
          </cell>
          <cell r="AA10">
            <v>151.5</v>
          </cell>
          <cell r="AB10">
            <v>118.5</v>
          </cell>
          <cell r="AE10">
            <v>125.2</v>
          </cell>
          <cell r="AF10">
            <v>107.17</v>
          </cell>
          <cell r="AI10">
            <v>95.21</v>
          </cell>
          <cell r="AJ10">
            <v>95.6</v>
          </cell>
          <cell r="AK10">
            <v>95.6</v>
          </cell>
          <cell r="AL10">
            <v>95.6</v>
          </cell>
        </row>
        <row r="11">
          <cell r="B11">
            <v>190</v>
          </cell>
          <cell r="E11">
            <v>288.5</v>
          </cell>
          <cell r="F11">
            <v>254.8</v>
          </cell>
          <cell r="I11">
            <v>122.5</v>
          </cell>
          <cell r="J11">
            <v>0</v>
          </cell>
          <cell r="L11">
            <v>182.1</v>
          </cell>
          <cell r="M11">
            <v>213.3</v>
          </cell>
          <cell r="N11">
            <v>212</v>
          </cell>
          <cell r="O11">
            <v>237</v>
          </cell>
          <cell r="Q11">
            <v>241.2</v>
          </cell>
          <cell r="T11">
            <v>246.7</v>
          </cell>
          <cell r="U11">
            <v>211.7</v>
          </cell>
          <cell r="V11">
            <v>168.53</v>
          </cell>
          <cell r="Y11">
            <v>108.9</v>
          </cell>
          <cell r="Z11">
            <v>132.6</v>
          </cell>
          <cell r="AA11">
            <v>189.9</v>
          </cell>
          <cell r="AF11">
            <v>235.69</v>
          </cell>
          <cell r="AI11">
            <v>109.82</v>
          </cell>
          <cell r="AJ11">
            <v>132.6</v>
          </cell>
          <cell r="AK11">
            <v>132.6</v>
          </cell>
          <cell r="AL11">
            <v>132.6</v>
          </cell>
        </row>
        <row r="12">
          <cell r="E12">
            <v>40</v>
          </cell>
          <cell r="I12">
            <v>32.1</v>
          </cell>
          <cell r="J12">
            <v>38</v>
          </cell>
          <cell r="L12">
            <v>35.5</v>
          </cell>
          <cell r="M12">
            <v>38.799999999999997</v>
          </cell>
          <cell r="N12">
            <v>38.9</v>
          </cell>
          <cell r="O12">
            <v>32.200000000000003</v>
          </cell>
          <cell r="P12">
            <v>34.799999999999997</v>
          </cell>
          <cell r="Q12">
            <v>37.9</v>
          </cell>
          <cell r="T12">
            <v>45.4</v>
          </cell>
          <cell r="U12">
            <v>0</v>
          </cell>
          <cell r="V12">
            <v>0</v>
          </cell>
          <cell r="Y12">
            <v>39.1</v>
          </cell>
          <cell r="Z12">
            <v>43</v>
          </cell>
          <cell r="AA12">
            <v>37.6</v>
          </cell>
          <cell r="AE12">
            <v>33</v>
          </cell>
          <cell r="AF12">
            <v>0</v>
          </cell>
          <cell r="AJ12">
            <v>43</v>
          </cell>
          <cell r="AK12">
            <v>43</v>
          </cell>
          <cell r="AL12">
            <v>43</v>
          </cell>
        </row>
        <row r="13">
          <cell r="B13">
            <v>157000</v>
          </cell>
          <cell r="E13">
            <v>8500</v>
          </cell>
          <cell r="I13">
            <v>0</v>
          </cell>
          <cell r="J13">
            <v>90200</v>
          </cell>
          <cell r="L13">
            <v>86001</v>
          </cell>
          <cell r="M13">
            <v>0</v>
          </cell>
          <cell r="N13">
            <v>105252</v>
          </cell>
          <cell r="O13">
            <v>158046.29999999999</v>
          </cell>
          <cell r="Q13">
            <v>0</v>
          </cell>
          <cell r="R13">
            <v>131000</v>
          </cell>
          <cell r="T13">
            <v>61435.5</v>
          </cell>
          <cell r="U13">
            <v>0</v>
          </cell>
          <cell r="V13">
            <v>0</v>
          </cell>
          <cell r="Z13">
            <v>0</v>
          </cell>
          <cell r="AF13">
            <v>0</v>
          </cell>
          <cell r="AJ13">
            <v>0</v>
          </cell>
          <cell r="AK13">
            <v>0</v>
          </cell>
        </row>
        <row r="14">
          <cell r="B14">
            <v>51400</v>
          </cell>
          <cell r="I14">
            <v>0</v>
          </cell>
          <cell r="J14">
            <v>0</v>
          </cell>
          <cell r="M14">
            <v>67428</v>
          </cell>
          <cell r="N14">
            <v>88189</v>
          </cell>
          <cell r="O14">
            <v>80709.2</v>
          </cell>
          <cell r="P14">
            <v>68800</v>
          </cell>
          <cell r="Q14">
            <v>56243.6</v>
          </cell>
          <cell r="T14">
            <v>102546.5</v>
          </cell>
          <cell r="U14">
            <v>0</v>
          </cell>
          <cell r="V14">
            <v>73.62</v>
          </cell>
          <cell r="Z14">
            <v>0</v>
          </cell>
          <cell r="AF14">
            <v>0</v>
          </cell>
          <cell r="AJ14">
            <v>37773</v>
          </cell>
          <cell r="AK14">
            <v>37773</v>
          </cell>
        </row>
        <row r="15">
          <cell r="B15">
            <v>77665</v>
          </cell>
          <cell r="E15">
            <v>113742</v>
          </cell>
          <cell r="F15">
            <v>134766.9</v>
          </cell>
          <cell r="I15">
            <v>112343.3</v>
          </cell>
          <cell r="J15">
            <v>82000</v>
          </cell>
          <cell r="L15">
            <v>78466.070000000007</v>
          </cell>
          <cell r="M15">
            <v>113630</v>
          </cell>
          <cell r="N15">
            <v>116291</v>
          </cell>
          <cell r="O15">
            <v>113945.8</v>
          </cell>
          <cell r="P15">
            <v>94700</v>
          </cell>
          <cell r="Q15">
            <v>108949.6</v>
          </cell>
          <cell r="T15">
            <v>90329.7</v>
          </cell>
          <cell r="U15">
            <v>104360</v>
          </cell>
          <cell r="V15">
            <v>0</v>
          </cell>
          <cell r="Z15">
            <v>0</v>
          </cell>
          <cell r="AF15">
            <v>0</v>
          </cell>
          <cell r="AJ15">
            <v>91456</v>
          </cell>
          <cell r="AK15">
            <v>91456</v>
          </cell>
          <cell r="AL15">
            <v>91456</v>
          </cell>
        </row>
        <row r="16">
          <cell r="B16">
            <v>9667</v>
          </cell>
          <cell r="E16">
            <v>10786</v>
          </cell>
          <cell r="F16">
            <v>18587.2</v>
          </cell>
          <cell r="I16">
            <v>9317</v>
          </cell>
          <cell r="J16">
            <v>0</v>
          </cell>
          <cell r="L16">
            <v>10301.69</v>
          </cell>
          <cell r="M16">
            <v>11281</v>
          </cell>
          <cell r="N16">
            <v>12263</v>
          </cell>
          <cell r="O16">
            <v>13529.8</v>
          </cell>
          <cell r="P16">
            <v>8510</v>
          </cell>
          <cell r="Q16">
            <v>6686.8</v>
          </cell>
          <cell r="R16">
            <v>10153</v>
          </cell>
          <cell r="U16">
            <v>12438</v>
          </cell>
          <cell r="V16">
            <v>11.378</v>
          </cell>
          <cell r="Y16">
            <v>7537.34</v>
          </cell>
          <cell r="Z16">
            <v>0</v>
          </cell>
          <cell r="AA16">
            <v>19811.099999999999</v>
          </cell>
          <cell r="AF16">
            <v>0</v>
          </cell>
          <cell r="AI16">
            <v>10738</v>
          </cell>
          <cell r="AJ16">
            <v>15153</v>
          </cell>
          <cell r="AK16">
            <v>15153</v>
          </cell>
          <cell r="AL16">
            <v>15153</v>
          </cell>
        </row>
        <row r="17">
          <cell r="B17">
            <v>680</v>
          </cell>
          <cell r="F17">
            <v>559.29999999999995</v>
          </cell>
          <cell r="I17">
            <v>0</v>
          </cell>
          <cell r="J17">
            <v>2100</v>
          </cell>
          <cell r="L17">
            <v>1726</v>
          </cell>
          <cell r="M17">
            <v>928.9</v>
          </cell>
          <cell r="N17">
            <v>1376</v>
          </cell>
          <cell r="O17">
            <v>647.4</v>
          </cell>
          <cell r="P17">
            <v>920</v>
          </cell>
          <cell r="Q17">
            <v>609.5</v>
          </cell>
          <cell r="T17">
            <v>1043.21</v>
          </cell>
          <cell r="U17">
            <v>289</v>
          </cell>
          <cell r="V17">
            <v>0</v>
          </cell>
          <cell r="Z17">
            <v>901</v>
          </cell>
          <cell r="AF17">
            <v>1.4</v>
          </cell>
          <cell r="AI17">
            <v>1232</v>
          </cell>
          <cell r="AJ17">
            <v>901</v>
          </cell>
          <cell r="AK17">
            <v>901</v>
          </cell>
        </row>
        <row r="18">
          <cell r="B18">
            <v>421</v>
          </cell>
          <cell r="E18">
            <v>901</v>
          </cell>
          <cell r="F18">
            <v>218.2</v>
          </cell>
          <cell r="I18">
            <v>150.30000000000001</v>
          </cell>
          <cell r="J18">
            <v>244</v>
          </cell>
          <cell r="M18">
            <v>512</v>
          </cell>
          <cell r="N18">
            <v>221.4</v>
          </cell>
          <cell r="O18">
            <v>417.4</v>
          </cell>
          <cell r="P18">
            <v>280</v>
          </cell>
          <cell r="Q18">
            <v>95</v>
          </cell>
          <cell r="R18">
            <v>258.3</v>
          </cell>
          <cell r="T18">
            <v>165.1</v>
          </cell>
          <cell r="U18">
            <v>282</v>
          </cell>
          <cell r="V18">
            <v>0</v>
          </cell>
          <cell r="Z18">
            <v>0</v>
          </cell>
          <cell r="AF18">
            <v>0</v>
          </cell>
          <cell r="AJ18">
            <v>353</v>
          </cell>
          <cell r="AK18">
            <v>353</v>
          </cell>
          <cell r="AL18">
            <v>353</v>
          </cell>
        </row>
        <row r="19">
          <cell r="B19">
            <v>104</v>
          </cell>
          <cell r="F19">
            <v>140.30000000000001</v>
          </cell>
          <cell r="I19">
            <v>126.3</v>
          </cell>
          <cell r="L19">
            <v>159</v>
          </cell>
          <cell r="M19">
            <v>94.1</v>
          </cell>
          <cell r="N19">
            <v>143.19999999999999</v>
          </cell>
          <cell r="O19">
            <v>74.099999999999994</v>
          </cell>
          <cell r="P19">
            <v>75</v>
          </cell>
          <cell r="Q19">
            <v>84.6</v>
          </cell>
        </row>
        <row r="20">
          <cell r="B20">
            <v>167</v>
          </cell>
          <cell r="F20">
            <v>148.30000000000001</v>
          </cell>
          <cell r="I20">
            <v>155.4</v>
          </cell>
          <cell r="L20">
            <v>214.8</v>
          </cell>
          <cell r="M20">
            <v>162.69999999999999</v>
          </cell>
          <cell r="N20">
            <v>185.7</v>
          </cell>
          <cell r="O20">
            <v>124.8</v>
          </cell>
          <cell r="P20">
            <v>130</v>
          </cell>
          <cell r="Q20">
            <v>162.19999999999999</v>
          </cell>
        </row>
        <row r="21">
          <cell r="B21">
            <v>267</v>
          </cell>
          <cell r="F21">
            <v>218.2</v>
          </cell>
          <cell r="I21">
            <v>238</v>
          </cell>
          <cell r="L21">
            <v>395.4</v>
          </cell>
          <cell r="M21">
            <v>242.3</v>
          </cell>
          <cell r="N21">
            <v>235.1</v>
          </cell>
          <cell r="O21">
            <v>208.3</v>
          </cell>
          <cell r="Q21">
            <v>0</v>
          </cell>
        </row>
        <row r="22">
          <cell r="B22">
            <v>188</v>
          </cell>
          <cell r="E22">
            <v>172.5</v>
          </cell>
          <cell r="F22">
            <v>137.1</v>
          </cell>
          <cell r="I22">
            <v>214</v>
          </cell>
          <cell r="L22">
            <v>219.8</v>
          </cell>
          <cell r="M22">
            <v>0</v>
          </cell>
          <cell r="N22">
            <v>224.8</v>
          </cell>
          <cell r="O22">
            <v>186.4</v>
          </cell>
          <cell r="P22">
            <v>155</v>
          </cell>
          <cell r="Q22">
            <v>0</v>
          </cell>
        </row>
        <row r="23">
          <cell r="B23">
            <v>248</v>
          </cell>
          <cell r="E23">
            <v>241.2</v>
          </cell>
          <cell r="F23">
            <v>190.2</v>
          </cell>
          <cell r="I23">
            <v>244.9</v>
          </cell>
          <cell r="L23">
            <v>268.10000000000002</v>
          </cell>
          <cell r="M23">
            <v>0</v>
          </cell>
          <cell r="N23">
            <v>269.60000000000002</v>
          </cell>
          <cell r="O23">
            <v>312</v>
          </cell>
          <cell r="P23">
            <v>215</v>
          </cell>
          <cell r="Q23">
            <v>0</v>
          </cell>
        </row>
        <row r="24">
          <cell r="B24">
            <v>414</v>
          </cell>
          <cell r="E24">
            <v>336.1</v>
          </cell>
          <cell r="F24">
            <v>328.3</v>
          </cell>
          <cell r="I24">
            <v>380.4</v>
          </cell>
          <cell r="L24">
            <v>399.5</v>
          </cell>
          <cell r="M24">
            <v>0</v>
          </cell>
          <cell r="N24">
            <v>363.5</v>
          </cell>
          <cell r="O24">
            <v>521.79999999999995</v>
          </cell>
          <cell r="Q24">
            <v>0</v>
          </cell>
        </row>
        <row r="25">
          <cell r="I25">
            <v>81.400000000000006</v>
          </cell>
          <cell r="L25">
            <v>163.69999999999999</v>
          </cell>
          <cell r="M25">
            <v>0</v>
          </cell>
          <cell r="N25">
            <v>0</v>
          </cell>
          <cell r="O25">
            <v>139</v>
          </cell>
          <cell r="P25">
            <v>150</v>
          </cell>
          <cell r="Q25">
            <v>241.9</v>
          </cell>
        </row>
        <row r="26">
          <cell r="B26">
            <v>450</v>
          </cell>
          <cell r="F26">
            <v>341.9</v>
          </cell>
          <cell r="I26">
            <v>377.6</v>
          </cell>
          <cell r="M26">
            <v>371398</v>
          </cell>
          <cell r="N26">
            <v>727</v>
          </cell>
          <cell r="O26">
            <v>230000</v>
          </cell>
          <cell r="P26">
            <v>279000</v>
          </cell>
          <cell r="Q26">
            <v>480</v>
          </cell>
        </row>
        <row r="27">
          <cell r="B27">
            <v>1768.2</v>
          </cell>
          <cell r="E27">
            <v>4187</v>
          </cell>
          <cell r="F27">
            <v>1754</v>
          </cell>
          <cell r="I27">
            <v>864.3</v>
          </cell>
          <cell r="M27">
            <v>1803</v>
          </cell>
          <cell r="N27">
            <v>0</v>
          </cell>
          <cell r="O27">
            <v>2057.5</v>
          </cell>
          <cell r="P27">
            <v>2200</v>
          </cell>
          <cell r="Q27">
            <v>1426.8</v>
          </cell>
        </row>
        <row r="28">
          <cell r="B28">
            <v>1402</v>
          </cell>
          <cell r="F28">
            <v>2623</v>
          </cell>
          <cell r="I28">
            <v>1746.9</v>
          </cell>
          <cell r="M28">
            <v>1369</v>
          </cell>
          <cell r="N28">
            <v>1861</v>
          </cell>
          <cell r="P28">
            <v>2000</v>
          </cell>
          <cell r="Q28">
            <v>2269</v>
          </cell>
        </row>
        <row r="29">
          <cell r="B29">
            <v>941</v>
          </cell>
          <cell r="F29">
            <v>972</v>
          </cell>
          <cell r="I29">
            <v>641.5</v>
          </cell>
          <cell r="L29">
            <v>1155</v>
          </cell>
          <cell r="M29">
            <v>680</v>
          </cell>
          <cell r="N29">
            <v>728</v>
          </cell>
          <cell r="O29">
            <v>1169.4000000000001</v>
          </cell>
          <cell r="P29">
            <v>815</v>
          </cell>
          <cell r="Q29">
            <v>691.2</v>
          </cell>
        </row>
        <row r="30">
          <cell r="B30">
            <v>4788</v>
          </cell>
          <cell r="E30">
            <v>5309.5</v>
          </cell>
          <cell r="F30">
            <v>6649</v>
          </cell>
          <cell r="I30">
            <v>7114.6</v>
          </cell>
          <cell r="L30">
            <v>6426.88</v>
          </cell>
          <cell r="M30">
            <v>6020</v>
          </cell>
          <cell r="N30">
            <v>6893</v>
          </cell>
          <cell r="O30">
            <v>7029.5</v>
          </cell>
          <cell r="P30">
            <v>6600</v>
          </cell>
          <cell r="Q30">
            <v>0</v>
          </cell>
        </row>
        <row r="31">
          <cell r="B31">
            <v>1879</v>
          </cell>
          <cell r="F31">
            <v>2142</v>
          </cell>
          <cell r="I31">
            <v>2098</v>
          </cell>
          <cell r="L31">
            <v>2594</v>
          </cell>
          <cell r="M31">
            <v>2016</v>
          </cell>
          <cell r="N31">
            <v>2007</v>
          </cell>
          <cell r="O31">
            <v>2114.6999999999998</v>
          </cell>
          <cell r="Q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Statement"/>
      <sheetName val="Additional Information"/>
      <sheetName val="Differential calculations"/>
      <sheetName val="Data"/>
    </sheetNames>
    <sheetDataSet>
      <sheetData sheetId="0" refreshError="1"/>
      <sheetData sheetId="1" refreshError="1"/>
      <sheetData sheetId="2" refreshError="1"/>
      <sheetData sheetId="3" refreshError="1">
        <row r="3">
          <cell r="J3" t="str">
            <v>Anglian &amp; Hartlepool</v>
          </cell>
          <cell r="K3">
            <v>3.7999999999999999E-2</v>
          </cell>
          <cell r="L3">
            <v>2.3E-2</v>
          </cell>
          <cell r="M3">
            <v>6.8000000000000005E-2</v>
          </cell>
          <cell r="N3">
            <v>5.0410000000000004</v>
          </cell>
          <cell r="O3">
            <v>9.093</v>
          </cell>
        </row>
        <row r="4">
          <cell r="J4" t="str">
            <v>Bournemouth &amp; West Hampshire Water plc</v>
          </cell>
          <cell r="K4">
            <v>1.6E-2</v>
          </cell>
          <cell r="L4">
            <v>0</v>
          </cell>
          <cell r="M4">
            <v>7.1900000000000006E-2</v>
          </cell>
          <cell r="N4">
            <v>9.3539999999999992</v>
          </cell>
          <cell r="O4">
            <v>8.3000000000000007</v>
          </cell>
        </row>
        <row r="5">
          <cell r="J5" t="str">
            <v>Bristol Water plc</v>
          </cell>
          <cell r="K5">
            <v>1.4999999999999999E-2</v>
          </cell>
          <cell r="L5">
            <v>0</v>
          </cell>
          <cell r="M5">
            <v>7.1099999999999997E-2</v>
          </cell>
          <cell r="N5">
            <v>6.8550000000000004</v>
          </cell>
          <cell r="O5">
            <v>10.135450000000001</v>
          </cell>
        </row>
        <row r="6">
          <cell r="J6" t="str">
            <v>Cambridge Water plc</v>
          </cell>
          <cell r="K6">
            <v>3.0000000000000001E-3</v>
          </cell>
          <cell r="L6">
            <v>0</v>
          </cell>
          <cell r="M6">
            <v>7.3099999999999998E-2</v>
          </cell>
          <cell r="N6">
            <v>1.26</v>
          </cell>
          <cell r="O6">
            <v>11.439</v>
          </cell>
        </row>
        <row r="7">
          <cell r="J7" t="str">
            <v>Cholderton &amp; District Water Co Ltd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</row>
        <row r="8">
          <cell r="J8" t="str">
            <v>Dee Valley Water plc</v>
          </cell>
          <cell r="K8">
            <v>2E-3</v>
          </cell>
          <cell r="L8">
            <v>0</v>
          </cell>
          <cell r="M8">
            <v>7.3099999999999998E-2</v>
          </cell>
          <cell r="N8">
            <v>7.55</v>
          </cell>
          <cell r="O8">
            <v>8.8109999999999999</v>
          </cell>
        </row>
        <row r="9">
          <cell r="J9" t="str">
            <v>Essex &amp; Suffolk Water plc</v>
          </cell>
          <cell r="K9">
            <v>3.5000000000000003E-2</v>
          </cell>
          <cell r="L9">
            <v>0</v>
          </cell>
          <cell r="M9">
            <v>6.8000000000000005E-2</v>
          </cell>
          <cell r="N9">
            <v>5.3659999999999997</v>
          </cell>
          <cell r="O9">
            <v>10.06</v>
          </cell>
        </row>
        <row r="10">
          <cell r="J10" t="str">
            <v>Folkestone &amp; Dover Water Services Ltd</v>
          </cell>
          <cell r="K10">
            <v>0.04</v>
          </cell>
          <cell r="L10">
            <v>0</v>
          </cell>
          <cell r="M10">
            <v>7.3099999999999998E-2</v>
          </cell>
          <cell r="N10">
            <v>11.298</v>
          </cell>
          <cell r="O10">
            <v>8.3330000000000002</v>
          </cell>
        </row>
        <row r="11">
          <cell r="J11" t="str">
            <v>Mid Kent Water plc</v>
          </cell>
          <cell r="K11">
            <v>1.9E-2</v>
          </cell>
          <cell r="L11">
            <v>0</v>
          </cell>
          <cell r="M11">
            <v>7.1099999999999997E-2</v>
          </cell>
          <cell r="N11">
            <v>6.3659999999999997</v>
          </cell>
          <cell r="O11">
            <v>8.2889999999999997</v>
          </cell>
        </row>
        <row r="12">
          <cell r="J12" t="str">
            <v>South East Water plc</v>
          </cell>
          <cell r="K12">
            <v>2.2000000000000002E-2</v>
          </cell>
          <cell r="L12">
            <v>0</v>
          </cell>
          <cell r="M12">
            <v>6.8900000000000003E-2</v>
          </cell>
          <cell r="N12">
            <v>7.8109999999999999</v>
          </cell>
          <cell r="O12">
            <v>8.3539999999999992</v>
          </cell>
        </row>
        <row r="13">
          <cell r="J13" t="str">
            <v>Northumbrian/Essex &amp; Suffolk</v>
          </cell>
          <cell r="K13">
            <v>3.5000000000000003E-2</v>
          </cell>
          <cell r="L13">
            <v>2.7999999999999997E-2</v>
          </cell>
          <cell r="M13">
            <v>6.8000000000000005E-2</v>
          </cell>
          <cell r="N13">
            <v>5.3659999999999997</v>
          </cell>
          <cell r="O13">
            <v>10.06</v>
          </cell>
        </row>
        <row r="14">
          <cell r="J14" t="str">
            <v>Northumbrian Water Ltd</v>
          </cell>
          <cell r="K14">
            <v>3.5000000000000003E-2</v>
          </cell>
          <cell r="L14">
            <v>2.7999999999999997E-2</v>
          </cell>
          <cell r="M14">
            <v>6.8000000000000005E-2</v>
          </cell>
          <cell r="N14">
            <v>5.3659999999999997</v>
          </cell>
          <cell r="O14">
            <v>10.06</v>
          </cell>
        </row>
        <row r="15">
          <cell r="J15" t="str">
            <v>United Utilities</v>
          </cell>
          <cell r="K15">
            <v>3.6000000000000004E-2</v>
          </cell>
          <cell r="L15">
            <v>0.05</v>
          </cell>
          <cell r="M15">
            <v>6.8000000000000005E-2</v>
          </cell>
          <cell r="N15">
            <v>8.3109999999999999</v>
          </cell>
          <cell r="O15">
            <v>8.9740000000000002</v>
          </cell>
        </row>
        <row r="16">
          <cell r="J16" t="str">
            <v>Portsmouth Water plc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</row>
        <row r="17">
          <cell r="J17" t="str">
            <v>Portsmouth Water plc - Apr-Mar tariff</v>
          </cell>
          <cell r="K17">
            <v>1.4999999999999999E-2</v>
          </cell>
          <cell r="L17">
            <v>0</v>
          </cell>
          <cell r="M17">
            <v>7.1900000000000006E-2</v>
          </cell>
          <cell r="N17">
            <v>5.7789999999999999</v>
          </cell>
          <cell r="O17">
            <v>8.1590000000000007</v>
          </cell>
        </row>
        <row r="18">
          <cell r="J18" t="str">
            <v>Sutton and East Surrey Water plc</v>
          </cell>
          <cell r="K18">
            <v>1.1000000000000001E-2</v>
          </cell>
          <cell r="L18">
            <v>0</v>
          </cell>
          <cell r="M18">
            <v>7.1900000000000006E-2</v>
          </cell>
          <cell r="N18">
            <v>8.5830000000000002</v>
          </cell>
          <cell r="O18">
            <v>8.5709999999999997</v>
          </cell>
        </row>
        <row r="19">
          <cell r="J19" t="str">
            <v>Southern Water Services Ltd</v>
          </cell>
          <cell r="K19">
            <v>3.5000000000000003E-2</v>
          </cell>
          <cell r="L19">
            <v>3.5000000000000003E-2</v>
          </cell>
          <cell r="M19">
            <v>6.8000000000000005E-2</v>
          </cell>
          <cell r="N19">
            <v>5.8879999999999999</v>
          </cell>
          <cell r="O19">
            <v>10.657999999999999</v>
          </cell>
        </row>
        <row r="20">
          <cell r="J20" t="str">
            <v>South Staffordshire Water plc</v>
          </cell>
          <cell r="K20">
            <v>1.7000000000000001E-2</v>
          </cell>
          <cell r="L20">
            <v>0</v>
          </cell>
          <cell r="M20">
            <v>7.1099999999999997E-2</v>
          </cell>
          <cell r="N20">
            <v>4.78</v>
          </cell>
          <cell r="O20">
            <v>10.701000000000001</v>
          </cell>
        </row>
        <row r="21">
          <cell r="J21" t="str">
            <v>Severn Trent Water Ltd</v>
          </cell>
          <cell r="K21">
            <v>1.3999999999999999E-2</v>
          </cell>
          <cell r="L21">
            <v>2.6000000000000002E-2</v>
          </cell>
          <cell r="M21">
            <v>6.8000000000000005E-2</v>
          </cell>
          <cell r="N21">
            <v>3.6280000000000001</v>
          </cell>
          <cell r="O21">
            <v>11.526</v>
          </cell>
        </row>
        <row r="22">
          <cell r="J22" t="str">
            <v>South West Water Ltd</v>
          </cell>
          <cell r="K22">
            <v>0.125</v>
          </cell>
          <cell r="L22">
            <v>7.8E-2</v>
          </cell>
          <cell r="M22">
            <v>6.8000000000000005E-2</v>
          </cell>
          <cell r="N22">
            <v>5.226</v>
          </cell>
          <cell r="O22">
            <v>8.6470000000000002</v>
          </cell>
        </row>
        <row r="23">
          <cell r="J23" t="str">
            <v>Tendring Hundred Water Services Ltd</v>
          </cell>
          <cell r="K23">
            <v>6.0000000000000001E-3</v>
          </cell>
          <cell r="L23">
            <v>0</v>
          </cell>
          <cell r="M23">
            <v>7.3099999999999998E-2</v>
          </cell>
          <cell r="N23">
            <v>7.0190000000000001</v>
          </cell>
          <cell r="O23">
            <v>8.3870000000000005</v>
          </cell>
        </row>
        <row r="24">
          <cell r="J24" t="str">
            <v>Thames Water Utilities Ltd</v>
          </cell>
          <cell r="K24">
            <v>2.2000000000000002E-2</v>
          </cell>
          <cell r="L24">
            <v>1E-3</v>
          </cell>
          <cell r="M24">
            <v>6.8000000000000005E-2</v>
          </cell>
          <cell r="N24">
            <v>3.1179999999999999</v>
          </cell>
          <cell r="O24">
            <v>10.321</v>
          </cell>
        </row>
        <row r="25">
          <cell r="J25" t="str">
            <v>Three Valleys/North Surrey</v>
          </cell>
          <cell r="K25">
            <v>1.2E-2</v>
          </cell>
          <cell r="L25">
            <v>0</v>
          </cell>
          <cell r="M25">
            <v>6.8900000000000003E-2</v>
          </cell>
          <cell r="N25">
            <v>9.3209999999999997</v>
          </cell>
          <cell r="O25">
            <v>9.2240000000000002</v>
          </cell>
        </row>
        <row r="26">
          <cell r="J26" t="str">
            <v>Dwr Cymru Cyfyngedig</v>
          </cell>
          <cell r="K26">
            <v>2.8999999999999998E-2</v>
          </cell>
          <cell r="L26">
            <v>5.0999999999999997E-2</v>
          </cell>
          <cell r="M26">
            <v>6.8000000000000005E-2</v>
          </cell>
          <cell r="N26">
            <v>7.2789999999999999</v>
          </cell>
          <cell r="O26">
            <v>8.8209999999999997</v>
          </cell>
        </row>
        <row r="27">
          <cell r="J27" t="str">
            <v>Wessex Water Services Ltd</v>
          </cell>
          <cell r="K27">
            <v>0.107</v>
          </cell>
          <cell r="L27">
            <v>3.2000000000000001E-2</v>
          </cell>
          <cell r="M27">
            <v>6.8000000000000005E-2</v>
          </cell>
          <cell r="N27">
            <v>6.6159999999999997</v>
          </cell>
          <cell r="O27">
            <v>8.17</v>
          </cell>
        </row>
        <row r="28">
          <cell r="J28" t="str">
            <v>Yorkshire &amp; York</v>
          </cell>
          <cell r="K28">
            <v>2.7000000000000003E-2</v>
          </cell>
          <cell r="L28">
            <v>4.4999999999999998E-2</v>
          </cell>
          <cell r="M28">
            <v>6.8000000000000005E-2</v>
          </cell>
          <cell r="N28">
            <v>4.585</v>
          </cell>
          <cell r="O28">
            <v>11.255000000000001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Optimisation"/>
      <sheetName val="Optimisation (2)"/>
      <sheetName val="Optimiser"/>
      <sheetName val="Changes since Nov draft"/>
      <sheetName val="PS Summary"/>
      <sheetName val="Variables"/>
      <sheetName val="Control Sheet"/>
      <sheetName val="HMcM Changes"/>
      <sheetName val="Inputs"/>
      <sheetName val="WACI"/>
      <sheetName val="Charges"/>
      <sheetName val="Multipliers"/>
      <sheetName val="Revenue"/>
      <sheetName val="Large Users"/>
      <sheetName val="Revenue Summary"/>
      <sheetName val="Differential"/>
      <sheetName val="Differential Calculations"/>
      <sheetName val="diff calc charges"/>
      <sheetName val="ICS"/>
      <sheetName val="Consistency Calcs"/>
      <sheetName val="umrates4loop"/>
      <sheetName val="mrates4loop"/>
      <sheetName val="Appendix 1-8"/>
      <sheetName val="Appendix 9&amp;10"/>
      <sheetName val="STW eqtd charge"/>
      <sheetName val="RV &amp; Cons Movement"/>
      <sheetName val="Additional Info York"/>
      <sheetName val="Additional Info Yorkshire"/>
      <sheetName val="Additional Info"/>
      <sheetName val="Additional Information"/>
      <sheetName val="Non Domestics"/>
      <sheetName val="tariffs"/>
      <sheetName val="t.eff"/>
      <sheetName val="Britvic"/>
      <sheetName val="Cott"/>
      <sheetName val="Kodak"/>
      <sheetName val="Coca Cola"/>
      <sheetName val="BP"/>
      <sheetName val="ABP"/>
      <sheetName val="Norbert Dentressangle"/>
      <sheetName val="Mauri"/>
      <sheetName val="Croda"/>
      <sheetName val="VION"/>
      <sheetName val="TATA Steels"/>
      <sheetName val="Outokumpu"/>
      <sheetName val="Bridon"/>
      <sheetName val="BASF"/>
      <sheetName val="Nufarm UK"/>
      <sheetName val="Princes"/>
      <sheetName val="syngenta"/>
      <sheetName val="Leeds Uni &amp; LGI"/>
      <sheetName val="unused ~ Carlsberg Tetley"/>
      <sheetName val="unused ~ Agfa Gavaert"/>
      <sheetName val="unused ~ LGI"/>
      <sheetName val="unused ~ Y Chems"/>
    </sheetNames>
    <sheetDataSet>
      <sheetData sheetId="0" refreshError="1"/>
      <sheetData sheetId="1" refreshError="1"/>
      <sheetData sheetId="2" refreshError="1"/>
      <sheetData sheetId="3" refreshError="1">
        <row r="11">
          <cell r="H11">
            <v>3.4000000000000002E-2</v>
          </cell>
        </row>
        <row r="12">
          <cell r="H12">
            <v>3.4500000000000003E-2</v>
          </cell>
        </row>
        <row r="13">
          <cell r="H13">
            <v>3.4500000000000003E-2</v>
          </cell>
        </row>
      </sheetData>
      <sheetData sheetId="4" refreshError="1"/>
      <sheetData sheetId="5" refreshError="1"/>
      <sheetData sheetId="6" refreshError="1">
        <row r="9">
          <cell r="E9">
            <v>-1.4999999999999999E-2</v>
          </cell>
        </row>
        <row r="10">
          <cell r="E10">
            <v>0.05</v>
          </cell>
        </row>
        <row r="11">
          <cell r="E11">
            <v>1.6E-2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M8" t="str">
            <v>2014-15</v>
          </cell>
        </row>
        <row r="12">
          <cell r="F12">
            <v>3.4000000000000002E-2</v>
          </cell>
        </row>
        <row r="14">
          <cell r="F14">
            <v>3.4000000000000002E-2</v>
          </cell>
        </row>
        <row r="26">
          <cell r="F26">
            <v>3.4000000000000002E-2</v>
          </cell>
        </row>
        <row r="27">
          <cell r="F27">
            <v>3.4000000000000002E-2</v>
          </cell>
        </row>
        <row r="51">
          <cell r="I51">
            <v>2.8294977666816212E-2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ies (data)"/>
      <sheetName val="Summaries - WaSCs"/>
      <sheetName val="Summaries - WoCs"/>
      <sheetName val="ANH"/>
      <sheetName val="WSH"/>
      <sheetName val="NWT"/>
      <sheetName val="NES"/>
      <sheetName val="SVT"/>
      <sheetName val="SWT"/>
      <sheetName val="SRN"/>
      <sheetName val="TMS"/>
      <sheetName val="WSX"/>
      <sheetName val="YKY"/>
      <sheetName val="BWH"/>
      <sheetName val="BRL"/>
      <sheetName val="CAM"/>
      <sheetName val="DVW"/>
      <sheetName val="FLK"/>
      <sheetName val="MKT"/>
      <sheetName val="PRT"/>
      <sheetName val="MSE"/>
      <sheetName val="SST"/>
      <sheetName val="SES"/>
      <sheetName val="THD"/>
      <sheetName val="TVN"/>
      <sheetName val="T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A5">
            <v>1</v>
          </cell>
          <cell r="B5" t="str">
            <v xml:space="preserve">      Anglian &amp; HPL</v>
          </cell>
          <cell r="C5" t="str">
            <v xml:space="preserve">   </v>
          </cell>
          <cell r="D5" t="str">
            <v xml:space="preserve">   </v>
          </cell>
        </row>
        <row r="6">
          <cell r="A6">
            <v>2</v>
          </cell>
          <cell r="B6" t="str">
            <v xml:space="preserve">   Water Services</v>
          </cell>
          <cell r="C6" t="str">
            <v xml:space="preserve">   </v>
          </cell>
        </row>
        <row r="7">
          <cell r="A7">
            <v>3</v>
          </cell>
          <cell r="B7" t="str">
            <v xml:space="preserve">      TURNOVER (£M)</v>
          </cell>
        </row>
        <row r="8">
          <cell r="A8">
            <v>4</v>
          </cell>
          <cell r="B8" t="str">
            <v xml:space="preserve">      Unmeasured - household</v>
          </cell>
          <cell r="E8">
            <v>116.392</v>
          </cell>
          <cell r="F8">
            <v>126.776</v>
          </cell>
        </row>
        <row r="9">
          <cell r="A9">
            <v>5</v>
          </cell>
          <cell r="B9" t="str">
            <v xml:space="preserve">      Unmeasured - non-household</v>
          </cell>
          <cell r="E9">
            <v>1.3560000000000001</v>
          </cell>
          <cell r="F9">
            <v>1.9019999999999999</v>
          </cell>
        </row>
        <row r="10">
          <cell r="A10">
            <v>6</v>
          </cell>
          <cell r="B10" t="str">
            <v xml:space="preserve">      Unmeasured</v>
          </cell>
          <cell r="C10">
            <v>118.22199999999999</v>
          </cell>
          <cell r="D10">
            <v>113.735</v>
          </cell>
          <cell r="E10">
            <v>117.748</v>
          </cell>
          <cell r="F10">
            <v>128.678</v>
          </cell>
        </row>
        <row r="11">
          <cell r="A11">
            <v>7</v>
          </cell>
          <cell r="B11" t="str">
            <v xml:space="preserve">      Measured - household</v>
          </cell>
          <cell r="E11">
            <v>98.034000000000006</v>
          </cell>
          <cell r="F11">
            <v>120.887</v>
          </cell>
        </row>
        <row r="12">
          <cell r="A12">
            <v>8</v>
          </cell>
          <cell r="B12" t="str">
            <v xml:space="preserve">      Measured - non-household</v>
          </cell>
          <cell r="E12">
            <v>54.816000000000003</v>
          </cell>
          <cell r="F12">
            <v>62.311999999999998</v>
          </cell>
        </row>
        <row r="13">
          <cell r="A13">
            <v>9</v>
          </cell>
          <cell r="B13" t="str">
            <v xml:space="preserve">      Measured</v>
          </cell>
          <cell r="C13">
            <v>128.10900000000001</v>
          </cell>
          <cell r="D13">
            <v>148.59299999999999</v>
          </cell>
          <cell r="E13">
            <v>152.85</v>
          </cell>
          <cell r="F13">
            <v>183.19900000000001</v>
          </cell>
        </row>
        <row r="14">
          <cell r="A14">
            <v>10</v>
          </cell>
          <cell r="B14" t="str">
            <v xml:space="preserve">      Trade effluent</v>
          </cell>
        </row>
        <row r="15">
          <cell r="A15">
            <v>11</v>
          </cell>
          <cell r="B15" t="str">
            <v xml:space="preserve">      Large user and special agreement</v>
          </cell>
          <cell r="E15">
            <v>26.786000000000001</v>
          </cell>
          <cell r="F15">
            <v>35.323999999999998</v>
          </cell>
        </row>
        <row r="16">
          <cell r="A16">
            <v>12</v>
          </cell>
          <cell r="B16" t="str">
            <v xml:space="preserve">      Revenue grants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13</v>
          </cell>
          <cell r="B17" t="str">
            <v xml:space="preserve">      Rechargeable works</v>
          </cell>
          <cell r="E17">
            <v>0.40699999999999997</v>
          </cell>
          <cell r="F17">
            <v>0.371</v>
          </cell>
        </row>
        <row r="18">
          <cell r="A18">
            <v>14</v>
          </cell>
          <cell r="B18" t="str">
            <v xml:space="preserve">      Bulk supplies/inter company payments</v>
          </cell>
          <cell r="E18">
            <v>8.4250000000000007</v>
          </cell>
          <cell r="F18">
            <v>6.4269999999999996</v>
          </cell>
        </row>
        <row r="19">
          <cell r="A19">
            <v>15</v>
          </cell>
          <cell r="B19" t="str">
            <v xml:space="preserve">      Other appointed business (third party)</v>
          </cell>
        </row>
        <row r="20">
          <cell r="A20">
            <v>16</v>
          </cell>
          <cell r="B20" t="str">
            <v xml:space="preserve">      Third party services (excluding non-potable water)</v>
          </cell>
          <cell r="E20">
            <v>8.8320000000000007</v>
          </cell>
          <cell r="F20">
            <v>6.798</v>
          </cell>
        </row>
        <row r="21">
          <cell r="A21">
            <v>17</v>
          </cell>
          <cell r="B21" t="str">
            <v xml:space="preserve">      Other sources (excluding large users, third parties and special agreements)</v>
          </cell>
          <cell r="E21">
            <v>3.399</v>
          </cell>
          <cell r="F21">
            <v>0.40400000000000003</v>
          </cell>
        </row>
        <row r="22">
          <cell r="A22">
            <v>18</v>
          </cell>
          <cell r="B22" t="str">
            <v xml:space="preserve">      Total turnover</v>
          </cell>
          <cell r="C22">
            <v>285.81299999999999</v>
          </cell>
          <cell r="D22">
            <v>302.334</v>
          </cell>
          <cell r="E22">
            <v>309.61500000000001</v>
          </cell>
          <cell r="F22">
            <v>354.40300000000002</v>
          </cell>
        </row>
        <row r="23">
          <cell r="A23">
            <v>19</v>
          </cell>
          <cell r="B23" t="str">
            <v xml:space="preserve">      </v>
          </cell>
        </row>
        <row r="24">
          <cell r="A24">
            <v>20</v>
          </cell>
          <cell r="B24" t="str">
            <v xml:space="preserve">      OPERATING INCOME</v>
          </cell>
        </row>
        <row r="25">
          <cell r="A25">
            <v>21</v>
          </cell>
          <cell r="B25" t="str">
            <v xml:space="preserve">      Current cost profit or loss on the sale of fixed assets</v>
          </cell>
          <cell r="C25">
            <v>0.123</v>
          </cell>
          <cell r="D25">
            <v>0.13900000000000001</v>
          </cell>
          <cell r="E25">
            <v>0.29399999999999998</v>
          </cell>
          <cell r="F25">
            <v>0.1</v>
          </cell>
        </row>
        <row r="26">
          <cell r="A26">
            <v>22</v>
          </cell>
          <cell r="B26" t="str">
            <v xml:space="preserve">      Exceptional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>
            <v>23</v>
          </cell>
          <cell r="B27" t="str">
            <v xml:space="preserve">      Other operating income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>
            <v>24</v>
          </cell>
          <cell r="B28" t="str">
            <v xml:space="preserve">      Total operating income</v>
          </cell>
          <cell r="C28">
            <v>0.123</v>
          </cell>
          <cell r="D28">
            <v>0.13900000000000001</v>
          </cell>
          <cell r="E28">
            <v>0.29399999999999998</v>
          </cell>
          <cell r="F28">
            <v>0.1</v>
          </cell>
        </row>
        <row r="29">
          <cell r="A29">
            <v>25</v>
          </cell>
          <cell r="B29" t="str">
            <v xml:space="preserve">      </v>
          </cell>
        </row>
        <row r="30">
          <cell r="A30">
            <v>26</v>
          </cell>
          <cell r="B30" t="str">
            <v xml:space="preserve">      WORKING CAPITAL ADJUSTMENT</v>
          </cell>
        </row>
        <row r="31">
          <cell r="A31">
            <v>27</v>
          </cell>
          <cell r="B31" t="str">
            <v xml:space="preserve">      Working capital adjustment</v>
          </cell>
          <cell r="C31">
            <v>-4.46</v>
          </cell>
          <cell r="D31">
            <v>-1.5840000000000001</v>
          </cell>
          <cell r="E31">
            <v>-6.5810000000000004</v>
          </cell>
          <cell r="F31">
            <v>-8.9390000000000001</v>
          </cell>
        </row>
        <row r="32">
          <cell r="A32">
            <v>28</v>
          </cell>
          <cell r="B32" t="str">
            <v xml:space="preserve">   Sewerage Services</v>
          </cell>
          <cell r="C32" t="str">
            <v xml:space="preserve">   </v>
          </cell>
        </row>
        <row r="33">
          <cell r="A33">
            <v>29</v>
          </cell>
          <cell r="B33" t="str">
            <v xml:space="preserve">      TURNOVER (£M)</v>
          </cell>
        </row>
        <row r="34">
          <cell r="A34">
            <v>30</v>
          </cell>
          <cell r="B34" t="str">
            <v xml:space="preserve">      Unmeasured - household</v>
          </cell>
          <cell r="E34">
            <v>207.83099999999999</v>
          </cell>
          <cell r="F34">
            <v>210.624</v>
          </cell>
        </row>
        <row r="35">
          <cell r="A35">
            <v>31</v>
          </cell>
          <cell r="B35" t="str">
            <v xml:space="preserve">      Unmeasured - non-household</v>
          </cell>
          <cell r="E35">
            <v>2.7610000000000001</v>
          </cell>
          <cell r="F35">
            <v>2.7919999999999998</v>
          </cell>
        </row>
        <row r="36">
          <cell r="A36">
            <v>32</v>
          </cell>
          <cell r="B36" t="str">
            <v xml:space="preserve">      Unmeasured</v>
          </cell>
          <cell r="C36">
            <v>212.923</v>
          </cell>
          <cell r="D36">
            <v>212.49299999999999</v>
          </cell>
          <cell r="E36">
            <v>210.59200000000001</v>
          </cell>
          <cell r="F36">
            <v>213.416</v>
          </cell>
        </row>
        <row r="37">
          <cell r="A37">
            <v>33</v>
          </cell>
          <cell r="B37" t="str">
            <v xml:space="preserve">      Measured - household</v>
          </cell>
          <cell r="E37">
            <v>180.17</v>
          </cell>
          <cell r="F37">
            <v>200.464</v>
          </cell>
        </row>
        <row r="38">
          <cell r="A38">
            <v>34</v>
          </cell>
          <cell r="B38" t="str">
            <v xml:space="preserve">      Measured - non-household</v>
          </cell>
          <cell r="E38">
            <v>57.003</v>
          </cell>
          <cell r="F38">
            <v>53.435000000000002</v>
          </cell>
        </row>
        <row r="39">
          <cell r="A39">
            <v>35</v>
          </cell>
          <cell r="B39" t="str">
            <v xml:space="preserve">      Measured</v>
          </cell>
          <cell r="C39">
            <v>191.53200000000001</v>
          </cell>
          <cell r="D39">
            <v>210.65799999999999</v>
          </cell>
          <cell r="E39">
            <v>237.173</v>
          </cell>
          <cell r="F39">
            <v>253.899</v>
          </cell>
        </row>
        <row r="40">
          <cell r="A40">
            <v>36</v>
          </cell>
          <cell r="B40" t="str">
            <v xml:space="preserve">      Trade effluent</v>
          </cell>
          <cell r="C40">
            <v>25.695</v>
          </cell>
          <cell r="D40">
            <v>7.36</v>
          </cell>
          <cell r="E40">
            <v>7.0289999999999999</v>
          </cell>
          <cell r="F40">
            <v>7.2110000000000003</v>
          </cell>
        </row>
        <row r="41">
          <cell r="A41">
            <v>37</v>
          </cell>
          <cell r="B41" t="str">
            <v xml:space="preserve">      Large user and special agreement</v>
          </cell>
          <cell r="E41">
            <v>22.03</v>
          </cell>
          <cell r="F41">
            <v>25.47</v>
          </cell>
        </row>
        <row r="42">
          <cell r="A42">
            <v>38</v>
          </cell>
          <cell r="B42" t="str">
            <v xml:space="preserve">      Revenue grants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39</v>
          </cell>
          <cell r="B43" t="str">
            <v xml:space="preserve">      Rechargeable works</v>
          </cell>
          <cell r="E43">
            <v>0</v>
          </cell>
          <cell r="F43">
            <v>7.9000000000000001E-2</v>
          </cell>
        </row>
        <row r="44">
          <cell r="A44">
            <v>40</v>
          </cell>
          <cell r="B44" t="str">
            <v xml:space="preserve">      Bulk supplies/inter company payments</v>
          </cell>
          <cell r="E44">
            <v>1.6140000000000001</v>
          </cell>
          <cell r="F44">
            <v>1.633</v>
          </cell>
        </row>
        <row r="45">
          <cell r="A45">
            <v>41</v>
          </cell>
          <cell r="B45" t="str">
            <v xml:space="preserve">      Other appointed business (third party)</v>
          </cell>
        </row>
        <row r="46">
          <cell r="A46">
            <v>42</v>
          </cell>
          <cell r="B46" t="str">
            <v xml:space="preserve">      Third party services (excluding non-potable water)</v>
          </cell>
          <cell r="E46">
            <v>1.6140000000000001</v>
          </cell>
          <cell r="F46">
            <v>1.712</v>
          </cell>
        </row>
        <row r="47">
          <cell r="A47">
            <v>43</v>
          </cell>
          <cell r="B47" t="str">
            <v xml:space="preserve">      Other sources (excluding large users, third parties and special agreements)</v>
          </cell>
          <cell r="E47">
            <v>1.4750000000000001</v>
          </cell>
          <cell r="F47">
            <v>0.58699999999999997</v>
          </cell>
        </row>
        <row r="48">
          <cell r="A48">
            <v>44</v>
          </cell>
          <cell r="B48" t="str">
            <v xml:space="preserve">      Total turnover</v>
          </cell>
          <cell r="C48">
            <v>433.541</v>
          </cell>
          <cell r="D48">
            <v>456.22300000000001</v>
          </cell>
          <cell r="E48">
            <v>479.91300000000001</v>
          </cell>
          <cell r="F48">
            <v>502.29500000000002</v>
          </cell>
        </row>
        <row r="49">
          <cell r="A49">
            <v>45</v>
          </cell>
          <cell r="B49" t="str">
            <v xml:space="preserve">      </v>
          </cell>
        </row>
        <row r="50">
          <cell r="A50">
            <v>46</v>
          </cell>
          <cell r="B50" t="str">
            <v xml:space="preserve">      OPERATING INCOME</v>
          </cell>
        </row>
        <row r="51">
          <cell r="A51">
            <v>47</v>
          </cell>
          <cell r="B51" t="str">
            <v xml:space="preserve">      Current cost profit or loss on the sale of fixed assets</v>
          </cell>
          <cell r="C51">
            <v>0.123</v>
          </cell>
          <cell r="D51">
            <v>0.13900000000000001</v>
          </cell>
          <cell r="E51">
            <v>0.29399999999999998</v>
          </cell>
          <cell r="F51">
            <v>0.1</v>
          </cell>
        </row>
        <row r="52">
          <cell r="A52">
            <v>48</v>
          </cell>
          <cell r="B52" t="str">
            <v xml:space="preserve">      Exceptional items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49</v>
          </cell>
          <cell r="B53" t="str">
            <v xml:space="preserve">      Other operating income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50</v>
          </cell>
          <cell r="B54" t="str">
            <v xml:space="preserve">      Total operating income</v>
          </cell>
          <cell r="C54">
            <v>0.123</v>
          </cell>
          <cell r="D54">
            <v>0.13900000000000001</v>
          </cell>
          <cell r="E54">
            <v>0.29399999999999998</v>
          </cell>
          <cell r="F54">
            <v>0.1</v>
          </cell>
        </row>
        <row r="55">
          <cell r="A55">
            <v>51</v>
          </cell>
          <cell r="B55" t="str">
            <v xml:space="preserve">      </v>
          </cell>
        </row>
        <row r="56">
          <cell r="A56">
            <v>52</v>
          </cell>
          <cell r="B56" t="str">
            <v xml:space="preserve">      WORKING CAPITAL ADJUSTMENT</v>
          </cell>
        </row>
        <row r="57">
          <cell r="A57">
            <v>53</v>
          </cell>
          <cell r="B57" t="str">
            <v xml:space="preserve">      Working capital adjustment</v>
          </cell>
          <cell r="C57">
            <v>-4.46</v>
          </cell>
          <cell r="D57">
            <v>-1.585</v>
          </cell>
          <cell r="E57">
            <v>-6.58</v>
          </cell>
          <cell r="F57">
            <v>-8.9390000000000001</v>
          </cell>
        </row>
        <row r="58">
          <cell r="A58">
            <v>54</v>
          </cell>
          <cell r="B58" t="str">
            <v xml:space="preserve">      Dwr Cymru</v>
          </cell>
          <cell r="C58" t="str">
            <v xml:space="preserve">   </v>
          </cell>
          <cell r="D58" t="str">
            <v xml:space="preserve">   </v>
          </cell>
        </row>
        <row r="59">
          <cell r="A59">
            <v>55</v>
          </cell>
          <cell r="B59" t="str">
            <v xml:space="preserve">   Water Services</v>
          </cell>
          <cell r="C59" t="str">
            <v xml:space="preserve">   </v>
          </cell>
        </row>
        <row r="60">
          <cell r="A60">
            <v>56</v>
          </cell>
          <cell r="B60" t="str">
            <v xml:space="preserve">      TURNOVER (£M)</v>
          </cell>
        </row>
        <row r="61">
          <cell r="A61">
            <v>57</v>
          </cell>
          <cell r="B61" t="str">
            <v xml:space="preserve">      Unmeasured - household</v>
          </cell>
          <cell r="E61">
            <v>125.191</v>
          </cell>
          <cell r="F61">
            <v>139.51900000000001</v>
          </cell>
        </row>
        <row r="62">
          <cell r="A62">
            <v>58</v>
          </cell>
          <cell r="B62" t="str">
            <v xml:space="preserve">      Unmeasured - non-household</v>
          </cell>
          <cell r="E62">
            <v>1.877</v>
          </cell>
          <cell r="F62">
            <v>2.36</v>
          </cell>
        </row>
        <row r="63">
          <cell r="A63">
            <v>59</v>
          </cell>
          <cell r="B63" t="str">
            <v xml:space="preserve">      Unmeasured</v>
          </cell>
          <cell r="C63">
            <v>133.13200000000001</v>
          </cell>
          <cell r="D63">
            <v>127.438</v>
          </cell>
          <cell r="E63">
            <v>127.068</v>
          </cell>
          <cell r="F63">
            <v>141.87899999999999</v>
          </cell>
        </row>
        <row r="64">
          <cell r="A64">
            <v>60</v>
          </cell>
          <cell r="B64" t="str">
            <v xml:space="preserve">      Measured - household</v>
          </cell>
          <cell r="E64">
            <v>19.132999999999999</v>
          </cell>
          <cell r="F64">
            <v>26.882999999999999</v>
          </cell>
        </row>
        <row r="65">
          <cell r="A65">
            <v>61</v>
          </cell>
          <cell r="B65" t="str">
            <v xml:space="preserve">      Measured - non-household</v>
          </cell>
          <cell r="E65">
            <v>56.055</v>
          </cell>
          <cell r="F65">
            <v>64.406999999999996</v>
          </cell>
        </row>
        <row r="66">
          <cell r="A66">
            <v>62</v>
          </cell>
          <cell r="B66" t="str">
            <v xml:space="preserve">      Measured</v>
          </cell>
          <cell r="C66">
            <v>64.287000000000006</v>
          </cell>
          <cell r="D66">
            <v>68.503</v>
          </cell>
          <cell r="E66">
            <v>75.188000000000002</v>
          </cell>
          <cell r="F66">
            <v>91.29</v>
          </cell>
        </row>
        <row r="67">
          <cell r="A67">
            <v>63</v>
          </cell>
          <cell r="B67" t="str">
            <v xml:space="preserve">      Trade effluent</v>
          </cell>
        </row>
        <row r="68">
          <cell r="A68">
            <v>64</v>
          </cell>
          <cell r="B68" t="str">
            <v xml:space="preserve">      Large user and special agreement</v>
          </cell>
          <cell r="E68">
            <v>13.215</v>
          </cell>
          <cell r="F68">
            <v>14.83</v>
          </cell>
        </row>
        <row r="69">
          <cell r="A69">
            <v>65</v>
          </cell>
          <cell r="B69" t="str">
            <v xml:space="preserve">      Revenue grants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66</v>
          </cell>
          <cell r="B70" t="str">
            <v xml:space="preserve">      Rechargeable works</v>
          </cell>
          <cell r="E70">
            <v>0</v>
          </cell>
          <cell r="F70">
            <v>0</v>
          </cell>
        </row>
        <row r="71">
          <cell r="A71">
            <v>67</v>
          </cell>
          <cell r="B71" t="str">
            <v xml:space="preserve">      Bulk supplies/inter company payments</v>
          </cell>
          <cell r="E71">
            <v>6.2990000000000004</v>
          </cell>
          <cell r="F71">
            <v>6.774</v>
          </cell>
        </row>
        <row r="72">
          <cell r="A72">
            <v>68</v>
          </cell>
          <cell r="B72" t="str">
            <v xml:space="preserve">      Other appointed business (third party)</v>
          </cell>
          <cell r="E72">
            <v>0</v>
          </cell>
          <cell r="F72">
            <v>2.1999999999999999E-2</v>
          </cell>
        </row>
        <row r="73">
          <cell r="A73">
            <v>69</v>
          </cell>
          <cell r="B73" t="str">
            <v xml:space="preserve">      Third party services (excluding non-potable water)</v>
          </cell>
          <cell r="E73">
            <v>6.2990000000000004</v>
          </cell>
          <cell r="F73">
            <v>6.7960000000000003</v>
          </cell>
        </row>
        <row r="74">
          <cell r="A74">
            <v>70</v>
          </cell>
          <cell r="B74" t="str">
            <v xml:space="preserve">      Other sources (excluding large users, third parties and special agreements)</v>
          </cell>
          <cell r="E74">
            <v>5.2990000000000004</v>
          </cell>
          <cell r="F74">
            <v>5.4530000000000003</v>
          </cell>
        </row>
        <row r="75">
          <cell r="A75">
            <v>71</v>
          </cell>
          <cell r="B75" t="str">
            <v xml:space="preserve">      Total turnover</v>
          </cell>
          <cell r="C75">
            <v>222.34200000000001</v>
          </cell>
          <cell r="D75">
            <v>221.25399999999999</v>
          </cell>
          <cell r="E75">
            <v>227.06899999999999</v>
          </cell>
          <cell r="F75">
            <v>260.24799999999999</v>
          </cell>
        </row>
        <row r="76">
          <cell r="A76">
            <v>72</v>
          </cell>
          <cell r="B76" t="str">
            <v xml:space="preserve">      </v>
          </cell>
        </row>
        <row r="77">
          <cell r="A77">
            <v>73</v>
          </cell>
          <cell r="B77" t="str">
            <v xml:space="preserve">      OPERATING INCOME</v>
          </cell>
        </row>
        <row r="78">
          <cell r="A78">
            <v>74</v>
          </cell>
          <cell r="B78" t="str">
            <v xml:space="preserve">      Current cost profit or loss on the sale of fixed assets</v>
          </cell>
          <cell r="C78">
            <v>-0.05</v>
          </cell>
          <cell r="D78">
            <v>-1.115</v>
          </cell>
          <cell r="E78">
            <v>1.518</v>
          </cell>
          <cell r="F78">
            <v>0.77200000000000002</v>
          </cell>
        </row>
        <row r="79">
          <cell r="A79">
            <v>75</v>
          </cell>
          <cell r="B79" t="str">
            <v xml:space="preserve">      Exceptional items</v>
          </cell>
          <cell r="C79">
            <v>0</v>
          </cell>
          <cell r="D79">
            <v>0</v>
          </cell>
          <cell r="F79">
            <v>0</v>
          </cell>
        </row>
        <row r="80">
          <cell r="A80">
            <v>76</v>
          </cell>
          <cell r="B80" t="str">
            <v xml:space="preserve">      Other operating income</v>
          </cell>
          <cell r="C80">
            <v>0</v>
          </cell>
          <cell r="D80">
            <v>0</v>
          </cell>
          <cell r="F80">
            <v>0</v>
          </cell>
        </row>
        <row r="81">
          <cell r="A81">
            <v>77</v>
          </cell>
          <cell r="B81" t="str">
            <v xml:space="preserve">      Total operating income</v>
          </cell>
          <cell r="C81">
            <v>-0.05</v>
          </cell>
          <cell r="D81">
            <v>-1.115</v>
          </cell>
          <cell r="E81">
            <v>1.518</v>
          </cell>
          <cell r="F81">
            <v>0.77200000000000002</v>
          </cell>
        </row>
        <row r="82">
          <cell r="A82">
            <v>78</v>
          </cell>
          <cell r="B82" t="str">
            <v xml:space="preserve">      </v>
          </cell>
        </row>
        <row r="83">
          <cell r="A83">
            <v>79</v>
          </cell>
          <cell r="B83" t="str">
            <v xml:space="preserve">      WORKING CAPITAL ADJUSTMENT</v>
          </cell>
        </row>
        <row r="84">
          <cell r="A84">
            <v>80</v>
          </cell>
          <cell r="B84" t="str">
            <v xml:space="preserve">      Working capital adjustment</v>
          </cell>
          <cell r="C84">
            <v>1.1000000000000001</v>
          </cell>
          <cell r="D84">
            <v>1.45</v>
          </cell>
          <cell r="E84">
            <v>1.1930000000000001</v>
          </cell>
          <cell r="F84">
            <v>0.7</v>
          </cell>
        </row>
        <row r="85">
          <cell r="A85">
            <v>81</v>
          </cell>
          <cell r="B85" t="str">
            <v xml:space="preserve">   Sewerage Services</v>
          </cell>
          <cell r="C85" t="str">
            <v xml:space="preserve">   </v>
          </cell>
        </row>
        <row r="86">
          <cell r="A86">
            <v>82</v>
          </cell>
          <cell r="B86" t="str">
            <v xml:space="preserve">      TURNOVER (£M)</v>
          </cell>
        </row>
        <row r="87">
          <cell r="A87">
            <v>83</v>
          </cell>
          <cell r="B87" t="str">
            <v xml:space="preserve">      Unmeasured - household</v>
          </cell>
          <cell r="E87">
            <v>174.78700000000001</v>
          </cell>
          <cell r="F87">
            <v>184.27699999999999</v>
          </cell>
        </row>
        <row r="88">
          <cell r="A88">
            <v>84</v>
          </cell>
          <cell r="B88" t="str">
            <v xml:space="preserve">      Unmeasured - non-household</v>
          </cell>
          <cell r="E88">
            <v>2.6549999999999998</v>
          </cell>
          <cell r="F88">
            <v>3.1230000000000002</v>
          </cell>
        </row>
        <row r="89">
          <cell r="A89">
            <v>85</v>
          </cell>
          <cell r="B89" t="str">
            <v xml:space="preserve">      Unmeasured</v>
          </cell>
          <cell r="C89">
            <v>170.571</v>
          </cell>
          <cell r="D89">
            <v>171.678</v>
          </cell>
          <cell r="E89">
            <v>177.44200000000001</v>
          </cell>
          <cell r="F89">
            <v>187.4</v>
          </cell>
        </row>
        <row r="90">
          <cell r="A90">
            <v>86</v>
          </cell>
          <cell r="B90" t="str">
            <v xml:space="preserve">      Measured - household</v>
          </cell>
          <cell r="E90">
            <v>24.158999999999999</v>
          </cell>
          <cell r="F90">
            <v>32.927</v>
          </cell>
        </row>
        <row r="91">
          <cell r="A91">
            <v>87</v>
          </cell>
          <cell r="B91" t="str">
            <v xml:space="preserve">      Measured - non-household</v>
          </cell>
          <cell r="E91">
            <v>43</v>
          </cell>
          <cell r="F91">
            <v>47.542999999999999</v>
          </cell>
        </row>
        <row r="92">
          <cell r="A92">
            <v>88</v>
          </cell>
          <cell r="B92" t="str">
            <v xml:space="preserve">      Measured</v>
          </cell>
          <cell r="C92">
            <v>50.616999999999997</v>
          </cell>
          <cell r="D92">
            <v>57.137999999999998</v>
          </cell>
          <cell r="E92">
            <v>67.159000000000006</v>
          </cell>
          <cell r="F92">
            <v>80.47</v>
          </cell>
        </row>
        <row r="93">
          <cell r="A93">
            <v>89</v>
          </cell>
          <cell r="B93" t="str">
            <v xml:space="preserve">      Trade effluent</v>
          </cell>
          <cell r="C93">
            <v>6.88</v>
          </cell>
          <cell r="D93">
            <v>6.7149999999999999</v>
          </cell>
          <cell r="E93">
            <v>7.5919999999999996</v>
          </cell>
          <cell r="F93">
            <v>9.1920000000000002</v>
          </cell>
        </row>
        <row r="94">
          <cell r="A94">
            <v>90</v>
          </cell>
          <cell r="B94" t="str">
            <v xml:space="preserve">      Large user and special agreement</v>
          </cell>
          <cell r="E94">
            <v>6.81</v>
          </cell>
          <cell r="F94">
            <v>7.3689999999999998</v>
          </cell>
        </row>
        <row r="95">
          <cell r="A95">
            <v>91</v>
          </cell>
          <cell r="B95" t="str">
            <v xml:space="preserve">      Revenue grants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92</v>
          </cell>
          <cell r="B96" t="str">
            <v xml:space="preserve">      Rechargeable works</v>
          </cell>
          <cell r="E96">
            <v>0</v>
          </cell>
          <cell r="F96">
            <v>0</v>
          </cell>
        </row>
        <row r="97">
          <cell r="A97">
            <v>93</v>
          </cell>
          <cell r="B97" t="str">
            <v xml:space="preserve">      Bulk supplies/inter company payments</v>
          </cell>
          <cell r="E97">
            <v>0</v>
          </cell>
          <cell r="F97">
            <v>0</v>
          </cell>
        </row>
        <row r="98">
          <cell r="A98">
            <v>94</v>
          </cell>
          <cell r="B98" t="str">
            <v xml:space="preserve">      Other appointed business (third party)</v>
          </cell>
          <cell r="E98">
            <v>0.33900000000000002</v>
          </cell>
          <cell r="F98">
            <v>8.5999999999999993E-2</v>
          </cell>
        </row>
        <row r="99">
          <cell r="A99">
            <v>95</v>
          </cell>
          <cell r="B99" t="str">
            <v xml:space="preserve">      Third party services (excluding non-potable water)</v>
          </cell>
          <cell r="E99">
            <v>0.33900000000000002</v>
          </cell>
          <cell r="F99">
            <v>8.5999999999999993E-2</v>
          </cell>
        </row>
        <row r="100">
          <cell r="A100">
            <v>96</v>
          </cell>
          <cell r="B100" t="str">
            <v xml:space="preserve">      Other sources (excluding large users, third parties and special agreements)</v>
          </cell>
          <cell r="E100">
            <v>0</v>
          </cell>
          <cell r="F100">
            <v>0</v>
          </cell>
        </row>
        <row r="101">
          <cell r="A101">
            <v>97</v>
          </cell>
          <cell r="B101" t="str">
            <v xml:space="preserve">      Total turnover</v>
          </cell>
          <cell r="C101">
            <v>235.298</v>
          </cell>
          <cell r="D101">
            <v>241.83699999999999</v>
          </cell>
          <cell r="E101">
            <v>259.34199999999998</v>
          </cell>
          <cell r="F101">
            <v>284.517</v>
          </cell>
        </row>
        <row r="102">
          <cell r="A102">
            <v>98</v>
          </cell>
          <cell r="B102" t="str">
            <v xml:space="preserve">      </v>
          </cell>
        </row>
        <row r="103">
          <cell r="A103">
            <v>99</v>
          </cell>
          <cell r="B103" t="str">
            <v xml:space="preserve">      OPERATING INCOME</v>
          </cell>
        </row>
        <row r="104">
          <cell r="A104">
            <v>100</v>
          </cell>
          <cell r="B104" t="str">
            <v xml:space="preserve">      Current cost profit or loss on the sale of fixed assets</v>
          </cell>
          <cell r="C104">
            <v>-0.05</v>
          </cell>
          <cell r="D104">
            <v>-1.115</v>
          </cell>
          <cell r="E104">
            <v>1.518</v>
          </cell>
          <cell r="F104">
            <v>0</v>
          </cell>
        </row>
        <row r="105">
          <cell r="A105">
            <v>101</v>
          </cell>
          <cell r="B105" t="str">
            <v xml:space="preserve">      Exceptional items</v>
          </cell>
          <cell r="C105">
            <v>0</v>
          </cell>
          <cell r="D105">
            <v>0</v>
          </cell>
          <cell r="F105">
            <v>0</v>
          </cell>
        </row>
        <row r="106">
          <cell r="A106">
            <v>102</v>
          </cell>
          <cell r="B106" t="str">
            <v xml:space="preserve">      Other operating income</v>
          </cell>
          <cell r="C106">
            <v>0</v>
          </cell>
          <cell r="D106">
            <v>0</v>
          </cell>
          <cell r="F106">
            <v>0</v>
          </cell>
        </row>
        <row r="107">
          <cell r="A107">
            <v>103</v>
          </cell>
          <cell r="B107" t="str">
            <v xml:space="preserve">      Total operating income</v>
          </cell>
          <cell r="C107">
            <v>-0.05</v>
          </cell>
          <cell r="D107">
            <v>-1.115</v>
          </cell>
          <cell r="E107">
            <v>1.518</v>
          </cell>
          <cell r="F107">
            <v>0</v>
          </cell>
        </row>
        <row r="108">
          <cell r="A108">
            <v>104</v>
          </cell>
          <cell r="B108" t="str">
            <v xml:space="preserve">      </v>
          </cell>
        </row>
        <row r="109">
          <cell r="A109">
            <v>105</v>
          </cell>
          <cell r="B109" t="str">
            <v xml:space="preserve">      WORKING CAPITAL ADJUSTMENT</v>
          </cell>
        </row>
        <row r="110">
          <cell r="A110">
            <v>106</v>
          </cell>
          <cell r="B110" t="str">
            <v xml:space="preserve">      Working capital adjustment</v>
          </cell>
          <cell r="C110">
            <v>1.2</v>
          </cell>
          <cell r="D110">
            <v>1.45</v>
          </cell>
          <cell r="E110">
            <v>1.194</v>
          </cell>
          <cell r="F110">
            <v>0.7</v>
          </cell>
        </row>
        <row r="111">
          <cell r="A111">
            <v>107</v>
          </cell>
          <cell r="B111" t="str">
            <v xml:space="preserve">      United Utilities</v>
          </cell>
          <cell r="C111" t="str">
            <v xml:space="preserve">   </v>
          </cell>
          <cell r="D111" t="str">
            <v xml:space="preserve">   </v>
          </cell>
        </row>
        <row r="112">
          <cell r="A112">
            <v>108</v>
          </cell>
          <cell r="B112" t="str">
            <v xml:space="preserve">   Water Services</v>
          </cell>
          <cell r="C112" t="str">
            <v xml:space="preserve">   </v>
          </cell>
        </row>
        <row r="113">
          <cell r="A113">
            <v>109</v>
          </cell>
          <cell r="B113" t="str">
            <v xml:space="preserve">      TURNOVER (£M)</v>
          </cell>
        </row>
        <row r="114">
          <cell r="A114">
            <v>110</v>
          </cell>
          <cell r="B114" t="str">
            <v xml:space="preserve">      Unmeasured - household</v>
          </cell>
          <cell r="E114">
            <v>307.22500000000002</v>
          </cell>
          <cell r="F114">
            <v>311.05900000000003</v>
          </cell>
        </row>
        <row r="115">
          <cell r="A115">
            <v>111</v>
          </cell>
          <cell r="B115" t="str">
            <v xml:space="preserve">      Unmeasured - non-household</v>
          </cell>
          <cell r="E115">
            <v>4.2510000000000003</v>
          </cell>
          <cell r="F115">
            <v>3.5790000000000002</v>
          </cell>
        </row>
        <row r="116">
          <cell r="A116">
            <v>112</v>
          </cell>
          <cell r="B116" t="str">
            <v xml:space="preserve">      Unmeasured</v>
          </cell>
          <cell r="C116">
            <v>265.44</v>
          </cell>
          <cell r="D116">
            <v>277.596</v>
          </cell>
          <cell r="E116">
            <v>311.476</v>
          </cell>
          <cell r="F116">
            <v>314.63799999999998</v>
          </cell>
        </row>
        <row r="117">
          <cell r="A117">
            <v>113</v>
          </cell>
          <cell r="B117" t="str">
            <v xml:space="preserve">      Measured - household</v>
          </cell>
          <cell r="E117">
            <v>56.451000000000001</v>
          </cell>
          <cell r="F117">
            <v>68.162999999999997</v>
          </cell>
        </row>
        <row r="118">
          <cell r="A118">
            <v>114</v>
          </cell>
          <cell r="B118" t="str">
            <v xml:space="preserve">      Measured - non-household</v>
          </cell>
          <cell r="E118">
            <v>104.06399999999999</v>
          </cell>
          <cell r="F118">
            <v>104.69</v>
          </cell>
        </row>
        <row r="119">
          <cell r="A119">
            <v>115</v>
          </cell>
          <cell r="B119" t="str">
            <v xml:space="preserve">      Measured</v>
          </cell>
          <cell r="C119">
            <v>122.77200000000001</v>
          </cell>
          <cell r="D119">
            <v>142.102</v>
          </cell>
          <cell r="E119">
            <v>160.51499999999999</v>
          </cell>
          <cell r="F119">
            <v>172.85300000000001</v>
          </cell>
        </row>
        <row r="120">
          <cell r="A120">
            <v>116</v>
          </cell>
          <cell r="B120" t="str">
            <v xml:space="preserve">      Trade effluent</v>
          </cell>
        </row>
        <row r="121">
          <cell r="A121">
            <v>117</v>
          </cell>
          <cell r="B121" t="str">
            <v xml:space="preserve">      Large user and special agreement</v>
          </cell>
          <cell r="E121">
            <v>47.610999999999997</v>
          </cell>
          <cell r="F121">
            <v>56.237000000000002</v>
          </cell>
        </row>
        <row r="122">
          <cell r="A122">
            <v>118</v>
          </cell>
          <cell r="B122" t="str">
            <v xml:space="preserve">      Revenue grants</v>
          </cell>
          <cell r="C122">
            <v>0.311</v>
          </cell>
          <cell r="D122">
            <v>0.10100000000000001</v>
          </cell>
          <cell r="E122">
            <v>0.26</v>
          </cell>
          <cell r="F122">
            <v>0</v>
          </cell>
        </row>
        <row r="123">
          <cell r="A123">
            <v>119</v>
          </cell>
          <cell r="B123" t="str">
            <v xml:space="preserve">      Rechargeable works</v>
          </cell>
          <cell r="E123">
            <v>0.66</v>
          </cell>
          <cell r="F123">
            <v>0.55800000000000005</v>
          </cell>
        </row>
        <row r="124">
          <cell r="A124">
            <v>120</v>
          </cell>
          <cell r="B124" t="str">
            <v xml:space="preserve">      Bulk supplies/inter company payments</v>
          </cell>
          <cell r="E124">
            <v>0.41799999999999998</v>
          </cell>
          <cell r="F124">
            <v>0.38200000000000001</v>
          </cell>
        </row>
        <row r="125">
          <cell r="A125">
            <v>121</v>
          </cell>
          <cell r="B125" t="str">
            <v xml:space="preserve">      Other appointed business (third party)</v>
          </cell>
          <cell r="E125">
            <v>6.101</v>
          </cell>
          <cell r="F125">
            <v>10.452</v>
          </cell>
        </row>
        <row r="126">
          <cell r="A126">
            <v>122</v>
          </cell>
          <cell r="B126" t="str">
            <v xml:space="preserve">      Third party services (excluding non-potable water)</v>
          </cell>
          <cell r="E126">
            <v>7.1790000000000003</v>
          </cell>
          <cell r="F126">
            <v>11.391999999999999</v>
          </cell>
        </row>
        <row r="127">
          <cell r="A127">
            <v>123</v>
          </cell>
          <cell r="B127" t="str">
            <v xml:space="preserve">      Other sources (excluding large users, third parties and special agreements)</v>
          </cell>
          <cell r="E127">
            <v>2.5790000000000002</v>
          </cell>
          <cell r="F127">
            <v>1.6040000000000001</v>
          </cell>
        </row>
        <row r="128">
          <cell r="A128">
            <v>124</v>
          </cell>
          <cell r="B128" t="str">
            <v xml:space="preserve">      Total turnover</v>
          </cell>
          <cell r="C128">
            <v>445.57</v>
          </cell>
          <cell r="D128">
            <v>475.476</v>
          </cell>
          <cell r="E128">
            <v>529.62099999999998</v>
          </cell>
          <cell r="F128">
            <v>556.72299999999996</v>
          </cell>
        </row>
        <row r="129">
          <cell r="A129">
            <v>125</v>
          </cell>
          <cell r="B129" t="str">
            <v xml:space="preserve">      </v>
          </cell>
        </row>
        <row r="130">
          <cell r="A130">
            <v>126</v>
          </cell>
          <cell r="B130" t="str">
            <v xml:space="preserve">      OPERATING INCOME</v>
          </cell>
        </row>
        <row r="131">
          <cell r="A131">
            <v>127</v>
          </cell>
          <cell r="B131" t="str">
            <v xml:space="preserve">      Current cost profit or loss on the sale of fixed assets</v>
          </cell>
          <cell r="C131">
            <v>0.69</v>
          </cell>
          <cell r="D131">
            <v>0.98599999999999999</v>
          </cell>
          <cell r="E131">
            <v>1.179</v>
          </cell>
          <cell r="F131">
            <v>-0.48799999999999999</v>
          </cell>
        </row>
        <row r="132">
          <cell r="A132">
            <v>128</v>
          </cell>
          <cell r="B132" t="str">
            <v xml:space="preserve">      Exceptional items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129</v>
          </cell>
          <cell r="B133" t="str">
            <v xml:space="preserve">      Other operating income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130</v>
          </cell>
          <cell r="B134" t="str">
            <v xml:space="preserve">      Total operating income</v>
          </cell>
          <cell r="C134">
            <v>0.69</v>
          </cell>
          <cell r="D134">
            <v>0.98599999999999999</v>
          </cell>
          <cell r="E134">
            <v>1.179</v>
          </cell>
          <cell r="F134">
            <v>-0.48799999999999999</v>
          </cell>
        </row>
        <row r="135">
          <cell r="A135">
            <v>131</v>
          </cell>
          <cell r="B135" t="str">
            <v xml:space="preserve">      </v>
          </cell>
        </row>
        <row r="136">
          <cell r="A136">
            <v>132</v>
          </cell>
          <cell r="B136" t="str">
            <v xml:space="preserve">      WORKING CAPITAL ADJUSTMENT</v>
          </cell>
        </row>
        <row r="137">
          <cell r="A137">
            <v>133</v>
          </cell>
          <cell r="B137" t="str">
            <v xml:space="preserve">      Working capital adjustment</v>
          </cell>
          <cell r="C137">
            <v>1.2549999999999999</v>
          </cell>
          <cell r="D137">
            <v>1.8939999999999999</v>
          </cell>
          <cell r="E137">
            <v>4.048</v>
          </cell>
          <cell r="F137">
            <v>1.482</v>
          </cell>
        </row>
        <row r="138">
          <cell r="A138">
            <v>134</v>
          </cell>
          <cell r="B138" t="str">
            <v xml:space="preserve">   Sewerage Services</v>
          </cell>
          <cell r="C138" t="str">
            <v xml:space="preserve">   </v>
          </cell>
        </row>
        <row r="139">
          <cell r="A139">
            <v>135</v>
          </cell>
          <cell r="B139" t="str">
            <v xml:space="preserve">      TURNOVER (£M)</v>
          </cell>
        </row>
        <row r="140">
          <cell r="A140">
            <v>136</v>
          </cell>
          <cell r="B140" t="str">
            <v xml:space="preserve">      Unmeasured - household</v>
          </cell>
          <cell r="E140">
            <v>310.78300000000002</v>
          </cell>
          <cell r="F140">
            <v>324.58300000000003</v>
          </cell>
        </row>
        <row r="141">
          <cell r="A141">
            <v>137</v>
          </cell>
          <cell r="B141" t="str">
            <v xml:space="preserve">      Unmeasured - non-household</v>
          </cell>
          <cell r="E141">
            <v>5.94</v>
          </cell>
          <cell r="F141">
            <v>5.9039999999999999</v>
          </cell>
        </row>
        <row r="142">
          <cell r="A142">
            <v>138</v>
          </cell>
          <cell r="B142" t="str">
            <v xml:space="preserve">      Unmeasured</v>
          </cell>
          <cell r="C142">
            <v>291.41899999999998</v>
          </cell>
          <cell r="D142">
            <v>295.59300000000002</v>
          </cell>
          <cell r="E142">
            <v>316.72300000000001</v>
          </cell>
          <cell r="F142">
            <v>330.48700000000002</v>
          </cell>
        </row>
        <row r="143">
          <cell r="A143">
            <v>139</v>
          </cell>
          <cell r="B143" t="str">
            <v xml:space="preserve">      Measured - household</v>
          </cell>
          <cell r="E143">
            <v>59.436999999999998</v>
          </cell>
          <cell r="F143">
            <v>77.033000000000001</v>
          </cell>
        </row>
        <row r="144">
          <cell r="A144">
            <v>140</v>
          </cell>
          <cell r="B144" t="str">
            <v xml:space="preserve">      Measured - non-household</v>
          </cell>
          <cell r="E144">
            <v>163.14400000000001</v>
          </cell>
          <cell r="F144">
            <v>185.84299999999999</v>
          </cell>
        </row>
        <row r="145">
          <cell r="A145">
            <v>141</v>
          </cell>
          <cell r="B145" t="str">
            <v xml:space="preserve">      Measured</v>
          </cell>
          <cell r="C145">
            <v>174.69800000000001</v>
          </cell>
          <cell r="D145">
            <v>196.51599999999999</v>
          </cell>
          <cell r="E145">
            <v>222.58</v>
          </cell>
          <cell r="F145">
            <v>262.87599999999998</v>
          </cell>
        </row>
        <row r="146">
          <cell r="A146">
            <v>142</v>
          </cell>
          <cell r="B146" t="str">
            <v xml:space="preserve">      Trade effluent</v>
          </cell>
          <cell r="C146">
            <v>22.532</v>
          </cell>
          <cell r="D146">
            <v>21.356999999999999</v>
          </cell>
          <cell r="E146">
            <v>26.257000000000001</v>
          </cell>
          <cell r="F146">
            <v>25.087</v>
          </cell>
        </row>
        <row r="147">
          <cell r="A147">
            <v>143</v>
          </cell>
          <cell r="B147" t="str">
            <v xml:space="preserve">      Large user and special agreement</v>
          </cell>
          <cell r="E147">
            <v>28.670999999999999</v>
          </cell>
          <cell r="F147">
            <v>42.593000000000004</v>
          </cell>
        </row>
        <row r="148">
          <cell r="A148">
            <v>144</v>
          </cell>
          <cell r="B148" t="str">
            <v xml:space="preserve">      Revenue grants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145</v>
          </cell>
          <cell r="B149" t="str">
            <v xml:space="preserve">      Rechargeable works</v>
          </cell>
          <cell r="E149">
            <v>0</v>
          </cell>
          <cell r="F149">
            <v>0</v>
          </cell>
        </row>
        <row r="150">
          <cell r="A150">
            <v>146</v>
          </cell>
          <cell r="B150" t="str">
            <v xml:space="preserve">      Bulk supplies/inter company payments</v>
          </cell>
          <cell r="E150">
            <v>0</v>
          </cell>
          <cell r="F150">
            <v>0</v>
          </cell>
        </row>
        <row r="151">
          <cell r="A151">
            <v>147</v>
          </cell>
          <cell r="B151" t="str">
            <v xml:space="preserve">      Other appointed business (third party)</v>
          </cell>
          <cell r="E151">
            <v>1.32</v>
          </cell>
          <cell r="F151">
            <v>1.4750000000000001</v>
          </cell>
        </row>
        <row r="152">
          <cell r="A152">
            <v>148</v>
          </cell>
          <cell r="B152" t="str">
            <v xml:space="preserve">      Third party services (excluding non-potable water)</v>
          </cell>
          <cell r="E152">
            <v>1.32</v>
          </cell>
          <cell r="F152">
            <v>1.4750000000000001</v>
          </cell>
        </row>
        <row r="153">
          <cell r="A153">
            <v>149</v>
          </cell>
          <cell r="B153" t="str">
            <v xml:space="preserve">      Other sources (excluding large users, third parties and special agreements)</v>
          </cell>
          <cell r="E153">
            <v>1.026</v>
          </cell>
          <cell r="F153">
            <v>0.43099999999999999</v>
          </cell>
        </row>
        <row r="154">
          <cell r="A154">
            <v>150</v>
          </cell>
          <cell r="B154" t="str">
            <v xml:space="preserve">      Total turnover</v>
          </cell>
          <cell r="C154">
            <v>519.50800000000004</v>
          </cell>
          <cell r="D154">
            <v>546.46500000000003</v>
          </cell>
          <cell r="E154">
            <v>596.577</v>
          </cell>
          <cell r="F154">
            <v>662.94899999999996</v>
          </cell>
        </row>
        <row r="155">
          <cell r="A155">
            <v>151</v>
          </cell>
          <cell r="B155" t="str">
            <v xml:space="preserve">      </v>
          </cell>
        </row>
        <row r="156">
          <cell r="A156">
            <v>152</v>
          </cell>
          <cell r="B156" t="str">
            <v xml:space="preserve">      OPERATING INCOME</v>
          </cell>
        </row>
        <row r="157">
          <cell r="A157">
            <v>153</v>
          </cell>
          <cell r="B157" t="str">
            <v xml:space="preserve">      Current cost profit or loss on the sale of fixed assets</v>
          </cell>
          <cell r="C157">
            <v>0.24399999999999999</v>
          </cell>
          <cell r="D157">
            <v>1.82</v>
          </cell>
          <cell r="E157">
            <v>0.151</v>
          </cell>
          <cell r="F157">
            <v>-0.9</v>
          </cell>
        </row>
        <row r="158">
          <cell r="A158">
            <v>154</v>
          </cell>
          <cell r="B158" t="str">
            <v xml:space="preserve">      Exceptional items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A159">
            <v>155</v>
          </cell>
          <cell r="B159" t="str">
            <v xml:space="preserve">      Other operating income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156</v>
          </cell>
          <cell r="B160" t="str">
            <v xml:space="preserve">      Total operating income</v>
          </cell>
          <cell r="C160">
            <v>0.24399999999999999</v>
          </cell>
          <cell r="D160">
            <v>1.82</v>
          </cell>
          <cell r="E160">
            <v>0.151</v>
          </cell>
          <cell r="F160">
            <v>-0.9</v>
          </cell>
        </row>
        <row r="161">
          <cell r="A161">
            <v>157</v>
          </cell>
          <cell r="B161" t="str">
            <v xml:space="preserve">      </v>
          </cell>
        </row>
        <row r="162">
          <cell r="A162">
            <v>158</v>
          </cell>
          <cell r="B162" t="str">
            <v xml:space="preserve">      WORKING CAPITAL ADJUSTMENT</v>
          </cell>
        </row>
        <row r="163">
          <cell r="A163">
            <v>159</v>
          </cell>
          <cell r="B163" t="str">
            <v xml:space="preserve">      Working capital adjustment</v>
          </cell>
          <cell r="C163">
            <v>1.4630000000000001</v>
          </cell>
          <cell r="D163">
            <v>2.2130000000000001</v>
          </cell>
          <cell r="E163">
            <v>4.5590000000000002</v>
          </cell>
          <cell r="F163">
            <v>1.764</v>
          </cell>
        </row>
        <row r="164">
          <cell r="A164">
            <v>160</v>
          </cell>
          <cell r="B164" t="str">
            <v xml:space="preserve">      Northumbrian &amp; Essex &amp; Suffolk</v>
          </cell>
          <cell r="C164" t="str">
            <v xml:space="preserve">   </v>
          </cell>
          <cell r="D164" t="str">
            <v xml:space="preserve">   </v>
          </cell>
        </row>
        <row r="165">
          <cell r="A165">
            <v>161</v>
          </cell>
          <cell r="B165" t="str">
            <v xml:space="preserve">   Water Services</v>
          </cell>
          <cell r="C165" t="str">
            <v xml:space="preserve">   </v>
          </cell>
        </row>
        <row r="166">
          <cell r="A166">
            <v>162</v>
          </cell>
          <cell r="B166" t="str">
            <v xml:space="preserve">      TURNOVER (£M)</v>
          </cell>
        </row>
        <row r="167">
          <cell r="A167">
            <v>163</v>
          </cell>
          <cell r="B167" t="str">
            <v xml:space="preserve">      Unmeasured - household</v>
          </cell>
          <cell r="E167">
            <v>159.97800000000001</v>
          </cell>
          <cell r="F167">
            <v>172.55799999999999</v>
          </cell>
        </row>
        <row r="168">
          <cell r="A168">
            <v>164</v>
          </cell>
          <cell r="B168" t="str">
            <v xml:space="preserve">      Unmeasured - non-household</v>
          </cell>
          <cell r="E168">
            <v>2.4940000000000002</v>
          </cell>
          <cell r="F168">
            <v>2.6949999999999998</v>
          </cell>
        </row>
        <row r="169">
          <cell r="A169">
            <v>165</v>
          </cell>
          <cell r="B169" t="str">
            <v xml:space="preserve">      Unmeasured</v>
          </cell>
          <cell r="C169">
            <v>145.55099999999999</v>
          </cell>
          <cell r="D169">
            <v>147.149</v>
          </cell>
          <cell r="E169">
            <v>162.47200000000001</v>
          </cell>
          <cell r="F169">
            <v>175.25299999999999</v>
          </cell>
        </row>
        <row r="170">
          <cell r="A170">
            <v>166</v>
          </cell>
          <cell r="B170" t="str">
            <v xml:space="preserve">      Measured - household</v>
          </cell>
          <cell r="E170">
            <v>33.506</v>
          </cell>
          <cell r="F170">
            <v>41.19</v>
          </cell>
        </row>
        <row r="171">
          <cell r="A171">
            <v>167</v>
          </cell>
          <cell r="B171" t="str">
            <v xml:space="preserve">      Measured - non-household</v>
          </cell>
          <cell r="E171">
            <v>43.912999999999997</v>
          </cell>
          <cell r="F171">
            <v>41.177999999999997</v>
          </cell>
        </row>
        <row r="172">
          <cell r="A172">
            <v>168</v>
          </cell>
          <cell r="B172" t="str">
            <v xml:space="preserve">      Measured</v>
          </cell>
          <cell r="C172">
            <v>61.293999999999997</v>
          </cell>
          <cell r="D172">
            <v>67.129000000000005</v>
          </cell>
          <cell r="E172">
            <v>77.419000000000011</v>
          </cell>
          <cell r="F172">
            <v>82.367999999999995</v>
          </cell>
        </row>
        <row r="173">
          <cell r="A173">
            <v>169</v>
          </cell>
          <cell r="B173" t="str">
            <v xml:space="preserve">      Trade effluent</v>
          </cell>
        </row>
        <row r="174">
          <cell r="A174">
            <v>170</v>
          </cell>
          <cell r="B174" t="str">
            <v xml:space="preserve">      Large user and special agreement</v>
          </cell>
          <cell r="E174">
            <v>32.68</v>
          </cell>
          <cell r="F174">
            <v>38.24</v>
          </cell>
        </row>
        <row r="175">
          <cell r="A175">
            <v>171</v>
          </cell>
          <cell r="B175" t="str">
            <v xml:space="preserve">      Revenue grants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>
            <v>172</v>
          </cell>
          <cell r="B176" t="str">
            <v xml:space="preserve">      Rechargeable works</v>
          </cell>
          <cell r="E176">
            <v>0.23</v>
          </cell>
          <cell r="F176">
            <v>0.39300000000000002</v>
          </cell>
        </row>
        <row r="177">
          <cell r="A177">
            <v>173</v>
          </cell>
          <cell r="B177" t="str">
            <v xml:space="preserve">      Bulk supplies/inter company payments</v>
          </cell>
          <cell r="E177">
            <v>0</v>
          </cell>
          <cell r="F177">
            <v>0.40300000000000002</v>
          </cell>
        </row>
        <row r="178">
          <cell r="A178">
            <v>174</v>
          </cell>
          <cell r="B178" t="str">
            <v xml:space="preserve">      Other appointed business (third party)</v>
          </cell>
          <cell r="E178">
            <v>1.5109999999999999</v>
          </cell>
          <cell r="F178">
            <v>2.1360000000000001</v>
          </cell>
        </row>
        <row r="179">
          <cell r="A179">
            <v>175</v>
          </cell>
          <cell r="B179" t="str">
            <v xml:space="preserve">      Third party services (excluding non-potable water)</v>
          </cell>
          <cell r="E179">
            <v>1.7410000000000001</v>
          </cell>
          <cell r="F179">
            <v>2.9319999999999999</v>
          </cell>
        </row>
        <row r="180">
          <cell r="A180">
            <v>176</v>
          </cell>
          <cell r="B180" t="str">
            <v xml:space="preserve">      Other sources (excluding large users, third parties and special agreements)</v>
          </cell>
          <cell r="E180">
            <v>1.577</v>
          </cell>
          <cell r="F180">
            <v>0.93400000000000005</v>
          </cell>
        </row>
        <row r="181">
          <cell r="A181">
            <v>177</v>
          </cell>
          <cell r="B181" t="str">
            <v xml:space="preserve">      Total turnover</v>
          </cell>
          <cell r="C181">
            <v>239.75700000000001</v>
          </cell>
          <cell r="D181">
            <v>247.417</v>
          </cell>
          <cell r="E181">
            <v>275.88900000000001</v>
          </cell>
          <cell r="F181">
            <v>299.72699999999998</v>
          </cell>
        </row>
        <row r="182">
          <cell r="A182">
            <v>178</v>
          </cell>
          <cell r="B182" t="str">
            <v xml:space="preserve">      </v>
          </cell>
        </row>
        <row r="183">
          <cell r="A183">
            <v>179</v>
          </cell>
          <cell r="B183" t="str">
            <v xml:space="preserve">      OPERATING INCOME</v>
          </cell>
        </row>
        <row r="184">
          <cell r="A184">
            <v>180</v>
          </cell>
          <cell r="B184" t="str">
            <v xml:space="preserve">      Current cost profit or loss on the sale of fixed assets</v>
          </cell>
          <cell r="C184">
            <v>0.69299999999999995</v>
          </cell>
          <cell r="D184">
            <v>0.22600000000000001</v>
          </cell>
          <cell r="E184">
            <v>0.60299999999999998</v>
          </cell>
          <cell r="F184">
            <v>1.371</v>
          </cell>
        </row>
        <row r="185">
          <cell r="A185">
            <v>181</v>
          </cell>
          <cell r="B185" t="str">
            <v xml:space="preserve">      Exceptional items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>
            <v>182</v>
          </cell>
          <cell r="B186" t="str">
            <v xml:space="preserve">      Other operating income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A187">
            <v>183</v>
          </cell>
          <cell r="B187" t="str">
            <v xml:space="preserve">      Total operating income</v>
          </cell>
          <cell r="C187">
            <v>0.69299999999999995</v>
          </cell>
          <cell r="D187">
            <v>0.22600000000000001</v>
          </cell>
          <cell r="E187">
            <v>0.60299999999999998</v>
          </cell>
          <cell r="F187">
            <v>1.371</v>
          </cell>
        </row>
        <row r="188">
          <cell r="A188">
            <v>184</v>
          </cell>
          <cell r="B188" t="str">
            <v xml:space="preserve">      </v>
          </cell>
        </row>
        <row r="189">
          <cell r="A189">
            <v>185</v>
          </cell>
          <cell r="B189" t="str">
            <v xml:space="preserve">      WORKING CAPITAL ADJUSTMENT</v>
          </cell>
        </row>
        <row r="190">
          <cell r="A190">
            <v>186</v>
          </cell>
          <cell r="B190" t="str">
            <v xml:space="preserve">      Working capital adjustment</v>
          </cell>
          <cell r="C190">
            <v>0.28399999999999997</v>
          </cell>
          <cell r="D190">
            <v>-0.96499999999999997</v>
          </cell>
          <cell r="E190">
            <v>1.3</v>
          </cell>
          <cell r="F190">
            <v>0.95799999999999996</v>
          </cell>
        </row>
        <row r="191">
          <cell r="A191">
            <v>187</v>
          </cell>
          <cell r="B191" t="str">
            <v xml:space="preserve">   Sewerage Services</v>
          </cell>
          <cell r="C191" t="str">
            <v xml:space="preserve">   </v>
          </cell>
        </row>
        <row r="192">
          <cell r="A192">
            <v>188</v>
          </cell>
          <cell r="B192" t="str">
            <v xml:space="preserve">      TURNOVER (£M)</v>
          </cell>
        </row>
        <row r="193">
          <cell r="A193">
            <v>189</v>
          </cell>
          <cell r="B193" t="str">
            <v xml:space="preserve">      Unmeasured - household</v>
          </cell>
          <cell r="E193">
            <v>127.672</v>
          </cell>
          <cell r="F193">
            <v>135.64500000000001</v>
          </cell>
        </row>
        <row r="194">
          <cell r="A194">
            <v>190</v>
          </cell>
          <cell r="B194" t="str">
            <v xml:space="preserve">      Unmeasured - non-household</v>
          </cell>
          <cell r="E194">
            <v>7.2789999999999999</v>
          </cell>
          <cell r="F194">
            <v>7.58</v>
          </cell>
        </row>
        <row r="195">
          <cell r="A195">
            <v>191</v>
          </cell>
          <cell r="B195" t="str">
            <v xml:space="preserve">      Unmeasured</v>
          </cell>
          <cell r="C195">
            <v>119.092</v>
          </cell>
          <cell r="D195">
            <v>120.77200000000001</v>
          </cell>
          <cell r="E195">
            <v>134.95099999999999</v>
          </cell>
          <cell r="F195">
            <v>143.22499999999999</v>
          </cell>
        </row>
        <row r="196">
          <cell r="A196">
            <v>192</v>
          </cell>
          <cell r="B196" t="str">
            <v xml:space="preserve">      Measured - household</v>
          </cell>
          <cell r="E196">
            <v>13.137</v>
          </cell>
          <cell r="F196">
            <v>17.193999999999999</v>
          </cell>
        </row>
        <row r="197">
          <cell r="A197">
            <v>193</v>
          </cell>
          <cell r="B197" t="str">
            <v xml:space="preserve">      Measured - non-household</v>
          </cell>
          <cell r="E197">
            <v>34.335000000000001</v>
          </cell>
          <cell r="F197">
            <v>39.002000000000002</v>
          </cell>
        </row>
        <row r="198">
          <cell r="A198">
            <v>194</v>
          </cell>
          <cell r="B198" t="str">
            <v xml:space="preserve">      Measured</v>
          </cell>
          <cell r="C198">
            <v>38.953000000000003</v>
          </cell>
          <cell r="D198">
            <v>43.067999999999998</v>
          </cell>
          <cell r="E198">
            <v>47.472000000000001</v>
          </cell>
          <cell r="F198">
            <v>56.195999999999998</v>
          </cell>
        </row>
        <row r="199">
          <cell r="A199">
            <v>195</v>
          </cell>
          <cell r="B199" t="str">
            <v xml:space="preserve">      Trade effluent</v>
          </cell>
          <cell r="C199">
            <v>4.0220000000000002</v>
          </cell>
          <cell r="D199">
            <v>4.0220000000000002</v>
          </cell>
          <cell r="E199">
            <v>3.0430000000000001</v>
          </cell>
          <cell r="F199">
            <v>2.4300000000000002</v>
          </cell>
        </row>
        <row r="200">
          <cell r="A200">
            <v>196</v>
          </cell>
          <cell r="B200" t="str">
            <v xml:space="preserve">      Large user and special agreement</v>
          </cell>
          <cell r="E200">
            <v>24.553000000000001</v>
          </cell>
          <cell r="F200">
            <v>29.029</v>
          </cell>
        </row>
        <row r="201">
          <cell r="A201">
            <v>197</v>
          </cell>
          <cell r="B201" t="str">
            <v xml:space="preserve">      Revenue grants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>
            <v>198</v>
          </cell>
          <cell r="B202" t="str">
            <v xml:space="preserve">      Rechargeable works</v>
          </cell>
          <cell r="E202">
            <v>0.157</v>
          </cell>
          <cell r="F202">
            <v>3.9E-2</v>
          </cell>
        </row>
        <row r="203">
          <cell r="A203">
            <v>199</v>
          </cell>
          <cell r="B203" t="str">
            <v xml:space="preserve">      Bulk supplies/inter company payments</v>
          </cell>
          <cell r="E203">
            <v>0</v>
          </cell>
          <cell r="F203">
            <v>0</v>
          </cell>
        </row>
        <row r="204">
          <cell r="A204">
            <v>200</v>
          </cell>
          <cell r="B204" t="str">
            <v xml:space="preserve">      Other appointed business (third party)</v>
          </cell>
          <cell r="E204">
            <v>0.443</v>
          </cell>
          <cell r="F204">
            <v>0.38</v>
          </cell>
        </row>
        <row r="205">
          <cell r="A205">
            <v>201</v>
          </cell>
          <cell r="B205" t="str">
            <v xml:space="preserve">      Third party services (excluding non-potable water)</v>
          </cell>
          <cell r="E205">
            <v>0.59999999999999964</v>
          </cell>
          <cell r="F205">
            <v>0.41900000000000226</v>
          </cell>
        </row>
        <row r="206">
          <cell r="A206">
            <v>202</v>
          </cell>
          <cell r="B206" t="str">
            <v xml:space="preserve">      Other sources (excluding large users, third parties and special agreements)</v>
          </cell>
          <cell r="E206">
            <v>1.1830000000000001</v>
          </cell>
          <cell r="F206">
            <v>0.98399999999999999</v>
          </cell>
        </row>
        <row r="207">
          <cell r="A207">
            <v>203</v>
          </cell>
          <cell r="B207" t="str">
            <v xml:space="preserve">      Total turnover</v>
          </cell>
          <cell r="C207">
            <v>181.92599999999999</v>
          </cell>
          <cell r="D207">
            <v>188.387</v>
          </cell>
          <cell r="E207">
            <v>211.80199999999999</v>
          </cell>
          <cell r="F207">
            <v>232.28299999999999</v>
          </cell>
        </row>
        <row r="208">
          <cell r="A208">
            <v>204</v>
          </cell>
          <cell r="B208" t="str">
            <v xml:space="preserve">      </v>
          </cell>
        </row>
        <row r="209">
          <cell r="A209">
            <v>205</v>
          </cell>
          <cell r="B209" t="str">
            <v xml:space="preserve">      OPERATING INCOME</v>
          </cell>
        </row>
        <row r="210">
          <cell r="A210">
            <v>206</v>
          </cell>
          <cell r="B210" t="str">
            <v xml:space="preserve">      Current cost profit or loss on the sale of fixed assets</v>
          </cell>
          <cell r="C210">
            <v>0.19700000000000001</v>
          </cell>
          <cell r="D210">
            <v>0.21199999999999999</v>
          </cell>
          <cell r="E210">
            <v>-0.60399999999999998</v>
          </cell>
          <cell r="F210">
            <v>0.253</v>
          </cell>
        </row>
        <row r="211">
          <cell r="A211">
            <v>207</v>
          </cell>
          <cell r="B211" t="str">
            <v xml:space="preserve">      Exceptional items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>
            <v>208</v>
          </cell>
          <cell r="B212" t="str">
            <v xml:space="preserve">      Other operating income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209</v>
          </cell>
          <cell r="B213" t="str">
            <v xml:space="preserve">      Total operating income</v>
          </cell>
          <cell r="C213">
            <v>0.19700000000000001</v>
          </cell>
          <cell r="D213">
            <v>0.21199999999999999</v>
          </cell>
          <cell r="E213">
            <v>-0.60399999999999998</v>
          </cell>
          <cell r="F213">
            <v>0.253</v>
          </cell>
        </row>
        <row r="214">
          <cell r="A214">
            <v>210</v>
          </cell>
          <cell r="B214" t="str">
            <v xml:space="preserve">      </v>
          </cell>
        </row>
        <row r="215">
          <cell r="A215">
            <v>211</v>
          </cell>
          <cell r="B215" t="str">
            <v xml:space="preserve">      WORKING CAPITAL ADJUSTMENT</v>
          </cell>
        </row>
        <row r="216">
          <cell r="A216">
            <v>212</v>
          </cell>
          <cell r="B216" t="str">
            <v xml:space="preserve">      Working capital adjustment</v>
          </cell>
          <cell r="C216">
            <v>0.216</v>
          </cell>
          <cell r="D216">
            <v>-0.73499999999999999</v>
          </cell>
          <cell r="E216">
            <v>1</v>
          </cell>
          <cell r="F216">
            <v>0.74199999999999999</v>
          </cell>
        </row>
        <row r="217">
          <cell r="A217">
            <v>213</v>
          </cell>
          <cell r="B217" t="str">
            <v xml:space="preserve">      Severn Trent</v>
          </cell>
          <cell r="C217" t="str">
            <v xml:space="preserve">   </v>
          </cell>
          <cell r="D217" t="str">
            <v xml:space="preserve">   </v>
          </cell>
        </row>
        <row r="218">
          <cell r="A218">
            <v>214</v>
          </cell>
          <cell r="B218" t="str">
            <v xml:space="preserve">   Water Services</v>
          </cell>
          <cell r="C218" t="str">
            <v xml:space="preserve">   </v>
          </cell>
        </row>
        <row r="219">
          <cell r="A219">
            <v>215</v>
          </cell>
          <cell r="B219" t="str">
            <v xml:space="preserve">      TURNOVER (£M)</v>
          </cell>
        </row>
        <row r="220">
          <cell r="A220">
            <v>216</v>
          </cell>
          <cell r="B220" t="str">
            <v xml:space="preserve">      Unmeasured - household</v>
          </cell>
          <cell r="E220">
            <v>276.7</v>
          </cell>
          <cell r="F220">
            <v>300.3</v>
          </cell>
        </row>
        <row r="221">
          <cell r="A221">
            <v>217</v>
          </cell>
          <cell r="B221" t="str">
            <v xml:space="preserve">      Unmeasured - non-household</v>
          </cell>
          <cell r="E221">
            <v>3.9</v>
          </cell>
          <cell r="F221">
            <v>2.9</v>
          </cell>
        </row>
        <row r="222">
          <cell r="A222">
            <v>218</v>
          </cell>
          <cell r="B222" t="str">
            <v xml:space="preserve">      Unmeasured</v>
          </cell>
          <cell r="C222">
            <v>264.39999999999998</v>
          </cell>
          <cell r="D222">
            <v>273.60000000000002</v>
          </cell>
          <cell r="E222">
            <v>280.60000000000002</v>
          </cell>
          <cell r="F222">
            <v>303.2</v>
          </cell>
        </row>
        <row r="223">
          <cell r="A223">
            <v>219</v>
          </cell>
          <cell r="B223" t="str">
            <v xml:space="preserve">      Measured - household</v>
          </cell>
          <cell r="E223">
            <v>73.3</v>
          </cell>
          <cell r="F223">
            <v>92.3</v>
          </cell>
        </row>
        <row r="224">
          <cell r="A224">
            <v>220</v>
          </cell>
          <cell r="B224" t="str">
            <v xml:space="preserve">      Measured - non-household</v>
          </cell>
          <cell r="E224">
            <v>101.2</v>
          </cell>
          <cell r="F224">
            <v>102.5</v>
          </cell>
        </row>
        <row r="225">
          <cell r="A225">
            <v>221</v>
          </cell>
          <cell r="B225" t="str">
            <v xml:space="preserve">      Measured</v>
          </cell>
          <cell r="C225">
            <v>156.5</v>
          </cell>
          <cell r="D225">
            <v>160.19999999999999</v>
          </cell>
          <cell r="E225">
            <v>174.5</v>
          </cell>
          <cell r="F225">
            <v>194.8</v>
          </cell>
        </row>
        <row r="226">
          <cell r="A226">
            <v>222</v>
          </cell>
          <cell r="B226" t="str">
            <v xml:space="preserve">      Trade effluent</v>
          </cell>
        </row>
        <row r="227">
          <cell r="A227">
            <v>223</v>
          </cell>
          <cell r="B227" t="str">
            <v xml:space="preserve">      Large user and special agreement</v>
          </cell>
          <cell r="E227">
            <v>16</v>
          </cell>
          <cell r="F227">
            <v>23.8</v>
          </cell>
        </row>
        <row r="228">
          <cell r="A228">
            <v>224</v>
          </cell>
          <cell r="B228" t="str">
            <v xml:space="preserve">      Revenue grants</v>
          </cell>
          <cell r="C228">
            <v>0</v>
          </cell>
          <cell r="D228">
            <v>0.3</v>
          </cell>
          <cell r="E228">
            <v>0</v>
          </cell>
          <cell r="F228">
            <v>0</v>
          </cell>
        </row>
        <row r="229">
          <cell r="A229">
            <v>225</v>
          </cell>
          <cell r="B229" t="str">
            <v xml:space="preserve">      Rechargeable works</v>
          </cell>
          <cell r="E229">
            <v>1.6</v>
          </cell>
          <cell r="F229">
            <v>1.9</v>
          </cell>
        </row>
        <row r="230">
          <cell r="A230">
            <v>226</v>
          </cell>
          <cell r="B230" t="str">
            <v xml:space="preserve">      Bulk supplies/inter company payments</v>
          </cell>
          <cell r="E230">
            <v>3.3</v>
          </cell>
          <cell r="F230">
            <v>3.6</v>
          </cell>
        </row>
        <row r="231">
          <cell r="A231">
            <v>227</v>
          </cell>
          <cell r="B231" t="str">
            <v xml:space="preserve">      Other appointed business (third party)</v>
          </cell>
          <cell r="E231">
            <v>5.5</v>
          </cell>
          <cell r="F231">
            <v>6.3</v>
          </cell>
        </row>
        <row r="232">
          <cell r="A232">
            <v>228</v>
          </cell>
          <cell r="B232" t="str">
            <v xml:space="preserve">      Third party services (excluding non-potable water)</v>
          </cell>
          <cell r="E232">
            <v>10.4</v>
          </cell>
          <cell r="F232">
            <v>11.8</v>
          </cell>
        </row>
        <row r="233">
          <cell r="A233">
            <v>229</v>
          </cell>
          <cell r="B233" t="str">
            <v xml:space="preserve">      Other sources (excluding large users, third parties and special agreements)</v>
          </cell>
          <cell r="E233">
            <v>3.1</v>
          </cell>
          <cell r="F233">
            <v>2.4</v>
          </cell>
        </row>
        <row r="234">
          <cell r="A234">
            <v>230</v>
          </cell>
          <cell r="B234" t="str">
            <v xml:space="preserve">      Total turnover</v>
          </cell>
          <cell r="C234">
            <v>452.8</v>
          </cell>
          <cell r="D234">
            <v>466.6</v>
          </cell>
          <cell r="E234">
            <v>484.6</v>
          </cell>
          <cell r="F234">
            <v>536</v>
          </cell>
        </row>
        <row r="235">
          <cell r="A235">
            <v>231</v>
          </cell>
          <cell r="B235" t="str">
            <v xml:space="preserve">      </v>
          </cell>
        </row>
        <row r="236">
          <cell r="A236">
            <v>232</v>
          </cell>
          <cell r="B236" t="str">
            <v xml:space="preserve">      OPERATING INCOME</v>
          </cell>
        </row>
        <row r="237">
          <cell r="A237">
            <v>233</v>
          </cell>
          <cell r="B237" t="str">
            <v xml:space="preserve">      Current cost profit or loss on the sale of fixed assets</v>
          </cell>
          <cell r="C237">
            <v>1.4</v>
          </cell>
          <cell r="D237">
            <v>4.2</v>
          </cell>
          <cell r="E237">
            <v>3.4</v>
          </cell>
          <cell r="F237">
            <v>1.7</v>
          </cell>
        </row>
        <row r="238">
          <cell r="A238">
            <v>234</v>
          </cell>
          <cell r="B238" t="str">
            <v xml:space="preserve">      Exceptional items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>
            <v>235</v>
          </cell>
          <cell r="B239" t="str">
            <v xml:space="preserve">      Other operating income</v>
          </cell>
          <cell r="C239">
            <v>0</v>
          </cell>
          <cell r="D239">
            <v>0</v>
          </cell>
          <cell r="E239">
            <v>0.7</v>
          </cell>
          <cell r="F239">
            <v>0.1</v>
          </cell>
        </row>
        <row r="240">
          <cell r="A240">
            <v>236</v>
          </cell>
          <cell r="B240" t="str">
            <v xml:space="preserve">      Total operating income</v>
          </cell>
          <cell r="C240">
            <v>1.4</v>
          </cell>
          <cell r="D240">
            <v>4.2</v>
          </cell>
          <cell r="E240">
            <v>4.0999999999999996</v>
          </cell>
          <cell r="F240">
            <v>1.8</v>
          </cell>
        </row>
        <row r="241">
          <cell r="A241">
            <v>237</v>
          </cell>
          <cell r="B241" t="str">
            <v xml:space="preserve">      </v>
          </cell>
        </row>
        <row r="242">
          <cell r="A242">
            <v>238</v>
          </cell>
          <cell r="B242" t="str">
            <v xml:space="preserve">      WORKING CAPITAL ADJUSTMENT</v>
          </cell>
        </row>
        <row r="243">
          <cell r="A243">
            <v>239</v>
          </cell>
          <cell r="B243" t="str">
            <v xml:space="preserve">      Working capital adjustment</v>
          </cell>
          <cell r="C243">
            <v>0.2</v>
          </cell>
          <cell r="D243">
            <v>-0.1</v>
          </cell>
          <cell r="E243">
            <v>-0.2</v>
          </cell>
          <cell r="F243">
            <v>-0.1</v>
          </cell>
        </row>
        <row r="244">
          <cell r="A244">
            <v>240</v>
          </cell>
          <cell r="B244" t="str">
            <v xml:space="preserve">   Sewerage Services</v>
          </cell>
          <cell r="C244" t="str">
            <v xml:space="preserve">   </v>
          </cell>
        </row>
        <row r="245">
          <cell r="A245">
            <v>241</v>
          </cell>
          <cell r="B245" t="str">
            <v xml:space="preserve">      TURNOVER (£M)</v>
          </cell>
        </row>
        <row r="246">
          <cell r="A246">
            <v>242</v>
          </cell>
          <cell r="B246" t="str">
            <v xml:space="preserve">      Unmeasured - household</v>
          </cell>
          <cell r="E246">
            <v>282.5</v>
          </cell>
          <cell r="F246">
            <v>313.3</v>
          </cell>
        </row>
        <row r="247">
          <cell r="A247">
            <v>243</v>
          </cell>
          <cell r="B247" t="str">
            <v xml:space="preserve">      Unmeasured - non-household</v>
          </cell>
          <cell r="E247">
            <v>3.9</v>
          </cell>
          <cell r="F247">
            <v>12.1</v>
          </cell>
        </row>
        <row r="248">
          <cell r="A248">
            <v>244</v>
          </cell>
          <cell r="B248" t="str">
            <v xml:space="preserve">      Unmeasured</v>
          </cell>
          <cell r="C248">
            <v>264.60000000000002</v>
          </cell>
          <cell r="D248">
            <v>276.10000000000002</v>
          </cell>
          <cell r="E248">
            <v>286.39999999999998</v>
          </cell>
          <cell r="F248">
            <v>325.39999999999998</v>
          </cell>
        </row>
        <row r="249">
          <cell r="A249">
            <v>245</v>
          </cell>
          <cell r="B249" t="str">
            <v xml:space="preserve">      Measured - household</v>
          </cell>
          <cell r="E249">
            <v>77.400000000000006</v>
          </cell>
          <cell r="F249">
            <v>96.7</v>
          </cell>
        </row>
        <row r="250">
          <cell r="A250">
            <v>246</v>
          </cell>
          <cell r="B250" t="str">
            <v xml:space="preserve">      Measured - non-household</v>
          </cell>
          <cell r="E250">
            <v>104.7</v>
          </cell>
          <cell r="F250">
            <v>122</v>
          </cell>
        </row>
        <row r="251">
          <cell r="A251">
            <v>247</v>
          </cell>
          <cell r="B251" t="str">
            <v xml:space="preserve">      Measured</v>
          </cell>
          <cell r="C251">
            <v>150.5</v>
          </cell>
          <cell r="D251">
            <v>163.19999999999999</v>
          </cell>
          <cell r="E251">
            <v>182.1</v>
          </cell>
          <cell r="F251">
            <v>218.7</v>
          </cell>
        </row>
        <row r="252">
          <cell r="A252">
            <v>248</v>
          </cell>
          <cell r="B252" t="str">
            <v xml:space="preserve">      Trade effluent</v>
          </cell>
          <cell r="C252">
            <v>11</v>
          </cell>
          <cell r="D252">
            <v>11.6</v>
          </cell>
          <cell r="E252">
            <v>9.9</v>
          </cell>
          <cell r="F252">
            <v>8.6</v>
          </cell>
        </row>
        <row r="253">
          <cell r="A253">
            <v>249</v>
          </cell>
          <cell r="B253" t="str">
            <v xml:space="preserve">      Large user and special agreement</v>
          </cell>
          <cell r="E253">
            <v>20.8</v>
          </cell>
          <cell r="F253">
            <v>31.8</v>
          </cell>
        </row>
        <row r="254">
          <cell r="A254">
            <v>250</v>
          </cell>
          <cell r="B254" t="str">
            <v xml:space="preserve">      Revenue grants</v>
          </cell>
          <cell r="C254">
            <v>0.1</v>
          </cell>
          <cell r="D254">
            <v>0</v>
          </cell>
          <cell r="E254">
            <v>0.2</v>
          </cell>
          <cell r="F254">
            <v>0.2</v>
          </cell>
        </row>
        <row r="255">
          <cell r="A255">
            <v>251</v>
          </cell>
          <cell r="B255" t="str">
            <v xml:space="preserve">      Rechargeable works</v>
          </cell>
          <cell r="E255">
            <v>0.4</v>
          </cell>
          <cell r="F255">
            <v>0.6</v>
          </cell>
        </row>
        <row r="256">
          <cell r="A256">
            <v>252</v>
          </cell>
          <cell r="B256" t="str">
            <v xml:space="preserve">      Bulk supplies/inter company payments</v>
          </cell>
          <cell r="E256">
            <v>0</v>
          </cell>
          <cell r="F256">
            <v>0.4</v>
          </cell>
        </row>
        <row r="257">
          <cell r="A257">
            <v>253</v>
          </cell>
          <cell r="B257" t="str">
            <v xml:space="preserve">      Other appointed business (third party)</v>
          </cell>
          <cell r="E257">
            <v>2</v>
          </cell>
          <cell r="F257">
            <v>1.6</v>
          </cell>
        </row>
        <row r="258">
          <cell r="A258">
            <v>254</v>
          </cell>
          <cell r="B258" t="str">
            <v xml:space="preserve">      Third party services (excluding non-potable water)</v>
          </cell>
          <cell r="E258">
            <v>2.4</v>
          </cell>
          <cell r="F258">
            <v>2.6</v>
          </cell>
        </row>
        <row r="259">
          <cell r="A259">
            <v>255</v>
          </cell>
          <cell r="B259" t="str">
            <v xml:space="preserve">      Other sources (excluding large users, third parties and special agreements)</v>
          </cell>
          <cell r="E259">
            <v>4.5</v>
          </cell>
          <cell r="F259">
            <v>4.2</v>
          </cell>
        </row>
        <row r="260">
          <cell r="A260">
            <v>256</v>
          </cell>
          <cell r="B260" t="str">
            <v xml:space="preserve">      Total turnover</v>
          </cell>
          <cell r="C260">
            <v>452.2</v>
          </cell>
          <cell r="D260">
            <v>478.5</v>
          </cell>
          <cell r="E260">
            <v>506.3</v>
          </cell>
          <cell r="F260">
            <v>591.5</v>
          </cell>
        </row>
        <row r="261">
          <cell r="A261">
            <v>257</v>
          </cell>
          <cell r="B261" t="str">
            <v xml:space="preserve">      </v>
          </cell>
        </row>
        <row r="262">
          <cell r="A262">
            <v>258</v>
          </cell>
          <cell r="B262" t="str">
            <v xml:space="preserve">      OPERATING INCOME</v>
          </cell>
        </row>
        <row r="263">
          <cell r="A263">
            <v>259</v>
          </cell>
          <cell r="B263" t="str">
            <v xml:space="preserve">      Current cost profit or loss on the sale of fixed assets</v>
          </cell>
          <cell r="C263">
            <v>4.0999999999999996</v>
          </cell>
          <cell r="D263">
            <v>14.6</v>
          </cell>
          <cell r="E263">
            <v>3.3</v>
          </cell>
          <cell r="F263">
            <v>1.2</v>
          </cell>
        </row>
        <row r="264">
          <cell r="A264">
            <v>260</v>
          </cell>
          <cell r="B264" t="str">
            <v xml:space="preserve">      Exceptional items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>
            <v>261</v>
          </cell>
          <cell r="B265" t="str">
            <v xml:space="preserve">      Other operating income</v>
          </cell>
          <cell r="C265">
            <v>0</v>
          </cell>
          <cell r="D265">
            <v>0</v>
          </cell>
          <cell r="E265">
            <v>0.8</v>
          </cell>
          <cell r="F265">
            <v>0.1</v>
          </cell>
        </row>
        <row r="266">
          <cell r="A266">
            <v>262</v>
          </cell>
          <cell r="B266" t="str">
            <v xml:space="preserve">      Total operating income</v>
          </cell>
          <cell r="C266">
            <v>4.0999999999999996</v>
          </cell>
          <cell r="D266">
            <v>14.6</v>
          </cell>
          <cell r="E266">
            <v>4.0999999999999996</v>
          </cell>
          <cell r="F266">
            <v>1.3</v>
          </cell>
        </row>
        <row r="267">
          <cell r="A267">
            <v>263</v>
          </cell>
          <cell r="B267" t="str">
            <v xml:space="preserve">      </v>
          </cell>
        </row>
        <row r="268">
          <cell r="A268">
            <v>264</v>
          </cell>
          <cell r="B268" t="str">
            <v xml:space="preserve">      WORKING CAPITAL ADJUSTMENT</v>
          </cell>
        </row>
        <row r="269">
          <cell r="A269">
            <v>265</v>
          </cell>
          <cell r="B269" t="str">
            <v xml:space="preserve">      Working capital adjustment</v>
          </cell>
          <cell r="C269">
            <v>2.9</v>
          </cell>
          <cell r="D269">
            <v>2.2000000000000002</v>
          </cell>
          <cell r="E269">
            <v>2.2000000000000002</v>
          </cell>
          <cell r="F269">
            <v>1.7</v>
          </cell>
        </row>
        <row r="270">
          <cell r="A270">
            <v>266</v>
          </cell>
          <cell r="B270" t="str">
            <v xml:space="preserve">      South West</v>
          </cell>
          <cell r="C270" t="str">
            <v xml:space="preserve">   </v>
          </cell>
          <cell r="D270" t="str">
            <v xml:space="preserve">   </v>
          </cell>
        </row>
        <row r="271">
          <cell r="A271">
            <v>267</v>
          </cell>
          <cell r="B271" t="str">
            <v xml:space="preserve">   Water Services</v>
          </cell>
          <cell r="C271" t="str">
            <v xml:space="preserve">   </v>
          </cell>
        </row>
        <row r="272">
          <cell r="A272">
            <v>268</v>
          </cell>
          <cell r="B272" t="str">
            <v xml:space="preserve">      TURNOVER (£M)</v>
          </cell>
        </row>
        <row r="273">
          <cell r="A273">
            <v>269</v>
          </cell>
          <cell r="B273" t="str">
            <v xml:space="preserve">      Unmeasured - household</v>
          </cell>
          <cell r="E273">
            <v>52.460999999999999</v>
          </cell>
          <cell r="F273">
            <v>57.152999999999999</v>
          </cell>
        </row>
        <row r="274">
          <cell r="A274">
            <v>270</v>
          </cell>
          <cell r="B274" t="str">
            <v xml:space="preserve">      Unmeasured - non-household</v>
          </cell>
          <cell r="E274">
            <v>2.3010000000000002</v>
          </cell>
          <cell r="F274">
            <v>2.2240000000000002</v>
          </cell>
        </row>
        <row r="275">
          <cell r="A275">
            <v>271</v>
          </cell>
          <cell r="B275" t="str">
            <v xml:space="preserve">      Unmeasured</v>
          </cell>
          <cell r="C275">
            <v>53.484999999999999</v>
          </cell>
          <cell r="D275">
            <v>54.384</v>
          </cell>
          <cell r="E275">
            <v>54.762</v>
          </cell>
          <cell r="F275">
            <v>59.377000000000002</v>
          </cell>
        </row>
        <row r="276">
          <cell r="A276">
            <v>272</v>
          </cell>
          <cell r="B276" t="str">
            <v xml:space="preserve">      Measured - household</v>
          </cell>
          <cell r="E276">
            <v>31.039000000000001</v>
          </cell>
          <cell r="F276">
            <v>40.578000000000003</v>
          </cell>
        </row>
        <row r="277">
          <cell r="A277">
            <v>273</v>
          </cell>
          <cell r="B277" t="str">
            <v xml:space="preserve">      Measured - non-household</v>
          </cell>
          <cell r="E277">
            <v>29.073</v>
          </cell>
          <cell r="F277">
            <v>33.314</v>
          </cell>
        </row>
        <row r="278">
          <cell r="A278">
            <v>274</v>
          </cell>
          <cell r="B278" t="str">
            <v xml:space="preserve">      Measured</v>
          </cell>
          <cell r="C278">
            <v>47.103999999999999</v>
          </cell>
          <cell r="D278">
            <v>54.591999999999999</v>
          </cell>
          <cell r="E278">
            <v>60.111999999999995</v>
          </cell>
          <cell r="F278">
            <v>73.891999999999996</v>
          </cell>
        </row>
        <row r="279">
          <cell r="A279">
            <v>275</v>
          </cell>
          <cell r="B279" t="str">
            <v xml:space="preserve">      Trade effluent</v>
          </cell>
        </row>
        <row r="280">
          <cell r="A280">
            <v>276</v>
          </cell>
          <cell r="B280" t="str">
            <v xml:space="preserve">      Large user and special agreement</v>
          </cell>
          <cell r="E280">
            <v>3.508</v>
          </cell>
          <cell r="F280">
            <v>5.1029999999999998</v>
          </cell>
        </row>
        <row r="281">
          <cell r="A281">
            <v>277</v>
          </cell>
          <cell r="B281" t="str">
            <v xml:space="preserve">      Revenue grants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>
            <v>278</v>
          </cell>
          <cell r="B282" t="str">
            <v xml:space="preserve">      Rechargeable works</v>
          </cell>
          <cell r="E282">
            <v>5.4169999999999998</v>
          </cell>
          <cell r="F282">
            <v>5.9489999999999998</v>
          </cell>
        </row>
        <row r="283">
          <cell r="A283">
            <v>279</v>
          </cell>
          <cell r="B283" t="str">
            <v xml:space="preserve">      Bulk supplies/inter company payments</v>
          </cell>
          <cell r="E283">
            <v>0</v>
          </cell>
          <cell r="F283">
            <v>3.1E-2</v>
          </cell>
        </row>
        <row r="284">
          <cell r="A284">
            <v>280</v>
          </cell>
          <cell r="B284" t="str">
            <v xml:space="preserve">      Other appointed business (third party)</v>
          </cell>
          <cell r="E284">
            <v>0.20799999999999999</v>
          </cell>
          <cell r="F284">
            <v>0</v>
          </cell>
        </row>
        <row r="285">
          <cell r="A285">
            <v>281</v>
          </cell>
          <cell r="B285" t="str">
            <v xml:space="preserve">      Third party services (excluding non-potable water)</v>
          </cell>
          <cell r="E285">
            <v>5.625</v>
          </cell>
          <cell r="F285">
            <v>5.98</v>
          </cell>
        </row>
        <row r="286">
          <cell r="A286">
            <v>282</v>
          </cell>
          <cell r="B286" t="str">
            <v xml:space="preserve">      Other sources (excluding large users, third parties and special agreements)</v>
          </cell>
          <cell r="E286">
            <v>0.309</v>
          </cell>
          <cell r="F286">
            <v>2E-3</v>
          </cell>
        </row>
        <row r="287">
          <cell r="A287">
            <v>283</v>
          </cell>
          <cell r="B287" t="str">
            <v xml:space="preserve">      Total turnover</v>
          </cell>
          <cell r="C287">
            <v>106.742</v>
          </cell>
          <cell r="D287">
            <v>116.819</v>
          </cell>
          <cell r="E287">
            <v>124.316</v>
          </cell>
          <cell r="F287">
            <v>144.35400000000001</v>
          </cell>
        </row>
        <row r="288">
          <cell r="A288">
            <v>284</v>
          </cell>
          <cell r="B288" t="str">
            <v xml:space="preserve">      </v>
          </cell>
        </row>
        <row r="289">
          <cell r="A289">
            <v>285</v>
          </cell>
          <cell r="B289" t="str">
            <v xml:space="preserve">      OPERATING INCOME</v>
          </cell>
        </row>
        <row r="290">
          <cell r="A290">
            <v>286</v>
          </cell>
          <cell r="B290" t="str">
            <v xml:space="preserve">      Current cost profit or loss on the sale of fixed assets</v>
          </cell>
          <cell r="C290">
            <v>-0.19800000000000001</v>
          </cell>
          <cell r="D290">
            <v>0.80100000000000005</v>
          </cell>
          <cell r="E290">
            <v>0.61499999999999999</v>
          </cell>
          <cell r="F290">
            <v>0.45300000000000001</v>
          </cell>
        </row>
        <row r="291">
          <cell r="A291">
            <v>287</v>
          </cell>
          <cell r="B291" t="str">
            <v xml:space="preserve">      Exceptional items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>
            <v>288</v>
          </cell>
          <cell r="B292" t="str">
            <v xml:space="preserve">      Other operating income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>
            <v>289</v>
          </cell>
          <cell r="B293" t="str">
            <v xml:space="preserve">      Total operating income</v>
          </cell>
          <cell r="C293">
            <v>-0.19800000000000001</v>
          </cell>
          <cell r="D293">
            <v>0.80100000000000005</v>
          </cell>
          <cell r="E293">
            <v>0.61499999999999999</v>
          </cell>
          <cell r="F293">
            <v>0.45300000000000001</v>
          </cell>
        </row>
        <row r="294">
          <cell r="A294">
            <v>290</v>
          </cell>
          <cell r="B294" t="str">
            <v xml:space="preserve">      </v>
          </cell>
        </row>
        <row r="295">
          <cell r="A295">
            <v>291</v>
          </cell>
          <cell r="B295" t="str">
            <v xml:space="preserve">      WORKING CAPITAL ADJUSTMENT</v>
          </cell>
        </row>
        <row r="296">
          <cell r="A296">
            <v>292</v>
          </cell>
          <cell r="B296" t="str">
            <v xml:space="preserve">      Working capital adjustment</v>
          </cell>
          <cell r="C296">
            <v>0.184</v>
          </cell>
          <cell r="D296">
            <v>0.11799999999999999</v>
          </cell>
          <cell r="E296">
            <v>8.9999999999999993E-3</v>
          </cell>
          <cell r="F296">
            <v>0.217</v>
          </cell>
        </row>
        <row r="297">
          <cell r="A297">
            <v>293</v>
          </cell>
          <cell r="B297" t="str">
            <v xml:space="preserve">   Sewerage Services</v>
          </cell>
          <cell r="C297" t="str">
            <v xml:space="preserve">   </v>
          </cell>
        </row>
        <row r="298">
          <cell r="A298">
            <v>294</v>
          </cell>
          <cell r="B298" t="str">
            <v xml:space="preserve">      TURNOVER (£M)</v>
          </cell>
        </row>
        <row r="299">
          <cell r="A299">
            <v>295</v>
          </cell>
          <cell r="B299" t="str">
            <v xml:space="preserve">      Unmeasured - household</v>
          </cell>
          <cell r="E299">
            <v>88.843000000000004</v>
          </cell>
          <cell r="F299">
            <v>92.471999999999994</v>
          </cell>
        </row>
        <row r="300">
          <cell r="A300">
            <v>296</v>
          </cell>
          <cell r="B300" t="str">
            <v xml:space="preserve">      Unmeasured - non-household</v>
          </cell>
          <cell r="E300">
            <v>3.0390000000000001</v>
          </cell>
          <cell r="F300">
            <v>2.2879999999999998</v>
          </cell>
        </row>
        <row r="301">
          <cell r="A301">
            <v>297</v>
          </cell>
          <cell r="B301" t="str">
            <v xml:space="preserve">      Unmeasured</v>
          </cell>
          <cell r="C301">
            <v>92.335999999999999</v>
          </cell>
          <cell r="D301">
            <v>93.277000000000001</v>
          </cell>
          <cell r="E301">
            <v>91.882000000000005</v>
          </cell>
          <cell r="F301">
            <v>94.76</v>
          </cell>
        </row>
        <row r="302">
          <cell r="A302">
            <v>298</v>
          </cell>
          <cell r="B302" t="str">
            <v xml:space="preserve">      Measured - household</v>
          </cell>
          <cell r="E302">
            <v>51.148000000000003</v>
          </cell>
          <cell r="F302">
            <v>58.33</v>
          </cell>
        </row>
        <row r="303">
          <cell r="A303">
            <v>299</v>
          </cell>
          <cell r="B303" t="str">
            <v xml:space="preserve">      Measured - non-household</v>
          </cell>
          <cell r="E303">
            <v>22.155000000000001</v>
          </cell>
          <cell r="F303">
            <v>30.994</v>
          </cell>
        </row>
        <row r="304">
          <cell r="A304">
            <v>300</v>
          </cell>
          <cell r="B304" t="str">
            <v xml:space="preserve">      Measured</v>
          </cell>
          <cell r="C304">
            <v>54.067999999999998</v>
          </cell>
          <cell r="D304">
            <v>62.67</v>
          </cell>
          <cell r="E304">
            <v>73.302999999999997</v>
          </cell>
          <cell r="F304">
            <v>89.323999999999998</v>
          </cell>
        </row>
        <row r="305">
          <cell r="A305">
            <v>301</v>
          </cell>
          <cell r="B305" t="str">
            <v xml:space="preserve">      Trade effluent</v>
          </cell>
          <cell r="C305">
            <v>4.077</v>
          </cell>
          <cell r="D305">
            <v>3.8889999999999998</v>
          </cell>
          <cell r="E305">
            <v>3.3109999999999999</v>
          </cell>
          <cell r="F305">
            <v>3.8149999999999999</v>
          </cell>
        </row>
        <row r="306">
          <cell r="A306">
            <v>302</v>
          </cell>
          <cell r="B306" t="str">
            <v xml:space="preserve">      Large user and special agreement</v>
          </cell>
          <cell r="E306">
            <v>4.8970000000000002</v>
          </cell>
          <cell r="F306">
            <v>6.827</v>
          </cell>
        </row>
        <row r="307">
          <cell r="A307">
            <v>303</v>
          </cell>
          <cell r="B307" t="str">
            <v xml:space="preserve">      Revenue grants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>
            <v>304</v>
          </cell>
          <cell r="B308" t="str">
            <v xml:space="preserve">      Rechargeable works</v>
          </cell>
          <cell r="E308">
            <v>0</v>
          </cell>
          <cell r="F308">
            <v>0</v>
          </cell>
        </row>
        <row r="309">
          <cell r="A309">
            <v>305</v>
          </cell>
          <cell r="B309" t="str">
            <v xml:space="preserve">      Bulk supplies/inter company payments</v>
          </cell>
          <cell r="E309">
            <v>0</v>
          </cell>
          <cell r="F309">
            <v>0</v>
          </cell>
        </row>
        <row r="310">
          <cell r="A310">
            <v>306</v>
          </cell>
          <cell r="B310" t="str">
            <v xml:space="preserve">      Other appointed business (third party)</v>
          </cell>
          <cell r="E310">
            <v>0.51400000000000001</v>
          </cell>
          <cell r="F310">
            <v>0.96299999999999997</v>
          </cell>
        </row>
        <row r="311">
          <cell r="A311">
            <v>307</v>
          </cell>
          <cell r="B311" t="str">
            <v xml:space="preserve">      Third party services (excluding non-potable water)</v>
          </cell>
          <cell r="E311">
            <v>0.51400000000000001</v>
          </cell>
          <cell r="F311">
            <v>0.96299999999999997</v>
          </cell>
        </row>
        <row r="312">
          <cell r="A312">
            <v>308</v>
          </cell>
          <cell r="B312" t="str">
            <v xml:space="preserve">      Other sources (excluding large users, third parties and special agreements)</v>
          </cell>
          <cell r="E312">
            <v>0</v>
          </cell>
          <cell r="F312">
            <v>0</v>
          </cell>
        </row>
        <row r="313">
          <cell r="A313">
            <v>309</v>
          </cell>
          <cell r="B313" t="str">
            <v xml:space="preserve">      Total turnover</v>
          </cell>
          <cell r="C313">
            <v>155.511</v>
          </cell>
          <cell r="D313">
            <v>165.279</v>
          </cell>
          <cell r="E313">
            <v>173.90700000000001</v>
          </cell>
          <cell r="F313">
            <v>195.68899999999999</v>
          </cell>
        </row>
        <row r="314">
          <cell r="A314">
            <v>310</v>
          </cell>
          <cell r="B314" t="str">
            <v xml:space="preserve">      </v>
          </cell>
        </row>
        <row r="315">
          <cell r="A315">
            <v>311</v>
          </cell>
          <cell r="B315" t="str">
            <v xml:space="preserve">      OPERATING INCOME</v>
          </cell>
        </row>
        <row r="316">
          <cell r="A316">
            <v>312</v>
          </cell>
          <cell r="B316" t="str">
            <v xml:space="preserve">      Current cost profit or loss on the sale of fixed assets</v>
          </cell>
          <cell r="C316">
            <v>-0.16200000000000001</v>
          </cell>
          <cell r="D316">
            <v>0.65500000000000003</v>
          </cell>
          <cell r="E316">
            <v>0.504</v>
          </cell>
          <cell r="F316">
            <v>0.371</v>
          </cell>
        </row>
        <row r="317">
          <cell r="A317">
            <v>313</v>
          </cell>
          <cell r="B317" t="str">
            <v xml:space="preserve">      Exceptional items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>
            <v>314</v>
          </cell>
          <cell r="B318" t="str">
            <v xml:space="preserve">      Other operating income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>
            <v>315</v>
          </cell>
          <cell r="B319" t="str">
            <v xml:space="preserve">      Total operating income</v>
          </cell>
          <cell r="C319">
            <v>-0.16200000000000001</v>
          </cell>
          <cell r="D319">
            <v>0.65500000000000003</v>
          </cell>
          <cell r="E319">
            <v>0.504</v>
          </cell>
          <cell r="F319">
            <v>0.371</v>
          </cell>
        </row>
        <row r="320">
          <cell r="A320">
            <v>316</v>
          </cell>
          <cell r="B320" t="str">
            <v xml:space="preserve">      </v>
          </cell>
        </row>
        <row r="321">
          <cell r="A321">
            <v>317</v>
          </cell>
          <cell r="B321" t="str">
            <v xml:space="preserve">      WORKING CAPITAL ADJUSTMENT</v>
          </cell>
        </row>
        <row r="322">
          <cell r="A322">
            <v>318</v>
          </cell>
          <cell r="B322" t="str">
            <v xml:space="preserve">      Working capital adjustment</v>
          </cell>
          <cell r="C322">
            <v>0.35499999999999998</v>
          </cell>
          <cell r="D322">
            <v>0.25</v>
          </cell>
          <cell r="E322">
            <v>7.0000000000000001E-3</v>
          </cell>
          <cell r="F322">
            <v>0.17799999999999999</v>
          </cell>
        </row>
        <row r="323">
          <cell r="A323">
            <v>319</v>
          </cell>
          <cell r="B323" t="str">
            <v xml:space="preserve">      Southern</v>
          </cell>
          <cell r="C323" t="str">
            <v xml:space="preserve">   </v>
          </cell>
          <cell r="D323" t="str">
            <v xml:space="preserve">   </v>
          </cell>
        </row>
        <row r="324">
          <cell r="A324">
            <v>320</v>
          </cell>
          <cell r="B324" t="str">
            <v xml:space="preserve">   Water Services</v>
          </cell>
          <cell r="C324" t="str">
            <v xml:space="preserve">   </v>
          </cell>
        </row>
        <row r="325">
          <cell r="A325">
            <v>321</v>
          </cell>
          <cell r="B325" t="str">
            <v xml:space="preserve">      TURNOVER (£M)</v>
          </cell>
        </row>
        <row r="326">
          <cell r="A326">
            <v>322</v>
          </cell>
          <cell r="B326" t="str">
            <v xml:space="preserve">      Unmeasured - household</v>
          </cell>
          <cell r="E326">
            <v>63.637999999999998</v>
          </cell>
          <cell r="F326">
            <v>71.763999999999996</v>
          </cell>
        </row>
        <row r="327">
          <cell r="A327">
            <v>323</v>
          </cell>
          <cell r="B327" t="str">
            <v xml:space="preserve">      Unmeasured - non-household</v>
          </cell>
          <cell r="E327">
            <v>1.5189999999999999</v>
          </cell>
          <cell r="F327">
            <v>1.786</v>
          </cell>
        </row>
        <row r="328">
          <cell r="A328">
            <v>324</v>
          </cell>
          <cell r="B328" t="str">
            <v xml:space="preserve">      Unmeasured</v>
          </cell>
          <cell r="C328">
            <v>65.516999999999996</v>
          </cell>
          <cell r="D328">
            <v>65.638000000000005</v>
          </cell>
          <cell r="E328">
            <v>65.156999999999996</v>
          </cell>
          <cell r="F328">
            <v>73.55</v>
          </cell>
        </row>
        <row r="329">
          <cell r="A329">
            <v>325</v>
          </cell>
          <cell r="B329" t="str">
            <v xml:space="preserve">      Measured - household</v>
          </cell>
          <cell r="E329">
            <v>22.45</v>
          </cell>
          <cell r="F329">
            <v>27.416</v>
          </cell>
        </row>
        <row r="330">
          <cell r="A330">
            <v>326</v>
          </cell>
          <cell r="B330" t="str">
            <v xml:space="preserve">      Measured - non-household</v>
          </cell>
          <cell r="E330">
            <v>22.521000000000001</v>
          </cell>
          <cell r="F330">
            <v>24.413</v>
          </cell>
        </row>
        <row r="331">
          <cell r="A331">
            <v>327</v>
          </cell>
          <cell r="B331" t="str">
            <v xml:space="preserve">      Measured</v>
          </cell>
          <cell r="C331">
            <v>41.23</v>
          </cell>
          <cell r="D331">
            <v>43.058999999999997</v>
          </cell>
          <cell r="E331">
            <v>44.970999999999997</v>
          </cell>
          <cell r="F331">
            <v>51.829000000000001</v>
          </cell>
        </row>
        <row r="332">
          <cell r="A332">
            <v>328</v>
          </cell>
          <cell r="B332" t="str">
            <v xml:space="preserve">      Trade effluent</v>
          </cell>
        </row>
        <row r="333">
          <cell r="A333">
            <v>329</v>
          </cell>
          <cell r="B333" t="str">
            <v xml:space="preserve">      Large user and special agreement</v>
          </cell>
          <cell r="E333">
            <v>4.2229999999999999</v>
          </cell>
          <cell r="F333">
            <v>6.8449999999999998</v>
          </cell>
        </row>
        <row r="334">
          <cell r="A334">
            <v>330</v>
          </cell>
          <cell r="B334" t="str">
            <v xml:space="preserve">      Revenue grants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>
            <v>331</v>
          </cell>
          <cell r="B335" t="str">
            <v xml:space="preserve">      Rechargeable works</v>
          </cell>
          <cell r="E335">
            <v>0.73799999999999999</v>
          </cell>
          <cell r="F335">
            <v>0.79</v>
          </cell>
        </row>
        <row r="336">
          <cell r="A336">
            <v>332</v>
          </cell>
          <cell r="B336" t="str">
            <v xml:space="preserve">      Bulk supplies/inter company payments</v>
          </cell>
          <cell r="E336">
            <v>1.891</v>
          </cell>
          <cell r="F336">
            <v>2.0859999999999999</v>
          </cell>
        </row>
        <row r="337">
          <cell r="A337">
            <v>333</v>
          </cell>
          <cell r="B337" t="str">
            <v xml:space="preserve">      Other appointed business (third party)</v>
          </cell>
          <cell r="E337">
            <v>3.653</v>
          </cell>
          <cell r="F337">
            <v>4.4080000000000004</v>
          </cell>
        </row>
        <row r="338">
          <cell r="A338">
            <v>334</v>
          </cell>
          <cell r="B338" t="str">
            <v xml:space="preserve">      Third party services (excluding non-potable water)</v>
          </cell>
          <cell r="E338">
            <v>6.282</v>
          </cell>
          <cell r="F338">
            <v>7.2839999999999998</v>
          </cell>
        </row>
        <row r="339">
          <cell r="A339">
            <v>335</v>
          </cell>
          <cell r="B339" t="str">
            <v xml:space="preserve">      Other sources (excluding large users, third parties and special agreements)</v>
          </cell>
          <cell r="E339">
            <v>0.123</v>
          </cell>
          <cell r="F339">
            <v>0.126</v>
          </cell>
        </row>
        <row r="340">
          <cell r="A340">
            <v>336</v>
          </cell>
          <cell r="B340" t="str">
            <v xml:space="preserve">      Total turnover</v>
          </cell>
          <cell r="C340">
            <v>115.61799999999999</v>
          </cell>
          <cell r="D340">
            <v>118.16800000000001</v>
          </cell>
          <cell r="E340">
            <v>120.756</v>
          </cell>
          <cell r="F340">
            <v>139.63399999999999</v>
          </cell>
        </row>
        <row r="341">
          <cell r="A341">
            <v>337</v>
          </cell>
          <cell r="B341" t="str">
            <v xml:space="preserve">      </v>
          </cell>
        </row>
        <row r="342">
          <cell r="A342">
            <v>338</v>
          </cell>
          <cell r="B342" t="str">
            <v xml:space="preserve">      OPERATING INCOME</v>
          </cell>
        </row>
        <row r="343">
          <cell r="A343">
            <v>339</v>
          </cell>
          <cell r="B343" t="str">
            <v xml:space="preserve">      Current cost profit or loss on the sale of fixed assets</v>
          </cell>
          <cell r="C343">
            <v>4.625</v>
          </cell>
          <cell r="D343">
            <v>1.4750000000000001</v>
          </cell>
          <cell r="E343">
            <v>1.216</v>
          </cell>
          <cell r="F343">
            <v>1.8109999999999999</v>
          </cell>
        </row>
        <row r="344">
          <cell r="A344">
            <v>340</v>
          </cell>
          <cell r="B344" t="str">
            <v xml:space="preserve">      Exceptional items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>
            <v>341</v>
          </cell>
          <cell r="B345" t="str">
            <v xml:space="preserve">      Other operating income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>
            <v>342</v>
          </cell>
          <cell r="B346" t="str">
            <v xml:space="preserve">      Total operating income</v>
          </cell>
          <cell r="C346">
            <v>4.625</v>
          </cell>
          <cell r="D346">
            <v>1.4750000000000001</v>
          </cell>
          <cell r="E346">
            <v>1.216</v>
          </cell>
          <cell r="F346">
            <v>1.8109999999999999</v>
          </cell>
        </row>
        <row r="347">
          <cell r="A347">
            <v>343</v>
          </cell>
          <cell r="B347" t="str">
            <v xml:space="preserve">      </v>
          </cell>
        </row>
        <row r="348">
          <cell r="A348">
            <v>344</v>
          </cell>
          <cell r="B348" t="str">
            <v xml:space="preserve">      WORKING CAPITAL ADJUSTMENT</v>
          </cell>
        </row>
        <row r="349">
          <cell r="A349">
            <v>345</v>
          </cell>
          <cell r="B349" t="str">
            <v xml:space="preserve">      Working capital adjustment</v>
          </cell>
          <cell r="C349">
            <v>0.61899999999999999</v>
          </cell>
          <cell r="D349">
            <v>0.877</v>
          </cell>
          <cell r="E349">
            <v>0.376</v>
          </cell>
          <cell r="F349">
            <v>0.18099999999999999</v>
          </cell>
        </row>
        <row r="350">
          <cell r="A350">
            <v>346</v>
          </cell>
          <cell r="B350" t="str">
            <v xml:space="preserve">   Sewerage Services</v>
          </cell>
          <cell r="C350" t="str">
            <v xml:space="preserve">   </v>
          </cell>
        </row>
        <row r="351">
          <cell r="A351">
            <v>347</v>
          </cell>
          <cell r="B351" t="str">
            <v xml:space="preserve">      TURNOVER (£M)</v>
          </cell>
        </row>
        <row r="352">
          <cell r="A352">
            <v>348</v>
          </cell>
          <cell r="B352" t="str">
            <v xml:space="preserve">      Unmeasured - household</v>
          </cell>
          <cell r="E352">
            <v>217.244</v>
          </cell>
          <cell r="F352">
            <v>242.48</v>
          </cell>
        </row>
        <row r="353">
          <cell r="A353">
            <v>349</v>
          </cell>
          <cell r="B353" t="str">
            <v xml:space="preserve">      Unmeasured - non-household</v>
          </cell>
          <cell r="E353">
            <v>6.5590000000000002</v>
          </cell>
          <cell r="F353">
            <v>7.532</v>
          </cell>
        </row>
        <row r="354">
          <cell r="A354">
            <v>350</v>
          </cell>
          <cell r="B354" t="str">
            <v xml:space="preserve">      Unmeasured</v>
          </cell>
          <cell r="C354">
            <v>212.43799999999999</v>
          </cell>
          <cell r="D354">
            <v>218.97900000000001</v>
          </cell>
          <cell r="E354">
            <v>223.803</v>
          </cell>
          <cell r="F354">
            <v>250.012</v>
          </cell>
        </row>
        <row r="355">
          <cell r="A355">
            <v>351</v>
          </cell>
          <cell r="B355" t="str">
            <v xml:space="preserve">      Measured - household</v>
          </cell>
          <cell r="E355">
            <v>60.866</v>
          </cell>
          <cell r="F355">
            <v>73.84</v>
          </cell>
        </row>
        <row r="356">
          <cell r="A356">
            <v>352</v>
          </cell>
          <cell r="B356" t="str">
            <v xml:space="preserve">      Measured - non-household</v>
          </cell>
          <cell r="E356">
            <v>45.747</v>
          </cell>
          <cell r="F356">
            <v>50.387</v>
          </cell>
        </row>
        <row r="357">
          <cell r="A357">
            <v>353</v>
          </cell>
          <cell r="B357" t="str">
            <v xml:space="preserve">      Measured</v>
          </cell>
          <cell r="C357">
            <v>86.921000000000006</v>
          </cell>
          <cell r="D357">
            <v>94.95</v>
          </cell>
          <cell r="E357">
            <v>106.613</v>
          </cell>
          <cell r="F357">
            <v>124.227</v>
          </cell>
        </row>
        <row r="358">
          <cell r="A358">
            <v>354</v>
          </cell>
          <cell r="B358" t="str">
            <v xml:space="preserve">      Trade effluent</v>
          </cell>
          <cell r="C358">
            <v>7.101</v>
          </cell>
          <cell r="D358">
            <v>6.7930000000000001</v>
          </cell>
          <cell r="E358">
            <v>6.6719999999999997</v>
          </cell>
          <cell r="F358">
            <v>4.3899999999999997</v>
          </cell>
        </row>
        <row r="359">
          <cell r="A359">
            <v>355</v>
          </cell>
          <cell r="B359" t="str">
            <v xml:space="preserve">      Large user and special agreement</v>
          </cell>
          <cell r="E359">
            <v>3.7410000000000001</v>
          </cell>
          <cell r="F359">
            <v>9.5419999999999998</v>
          </cell>
        </row>
        <row r="360">
          <cell r="A360">
            <v>356</v>
          </cell>
          <cell r="B360" t="str">
            <v xml:space="preserve">      Revenue grants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>
            <v>357</v>
          </cell>
          <cell r="B361" t="str">
            <v xml:space="preserve">      Rechargeable works</v>
          </cell>
          <cell r="E361">
            <v>2.9870000000000001</v>
          </cell>
          <cell r="F361">
            <v>2.9380000000000002</v>
          </cell>
        </row>
        <row r="362">
          <cell r="A362">
            <v>358</v>
          </cell>
          <cell r="B362" t="str">
            <v xml:space="preserve">      Bulk supplies/inter company payments</v>
          </cell>
          <cell r="E362">
            <v>0</v>
          </cell>
          <cell r="F362">
            <v>0</v>
          </cell>
        </row>
        <row r="363">
          <cell r="A363">
            <v>359</v>
          </cell>
          <cell r="B363" t="str">
            <v xml:space="preserve">      Other appointed business (third party)</v>
          </cell>
          <cell r="E363">
            <v>0</v>
          </cell>
          <cell r="F363">
            <v>0</v>
          </cell>
        </row>
        <row r="364">
          <cell r="A364">
            <v>360</v>
          </cell>
          <cell r="B364" t="str">
            <v xml:space="preserve">      Third party services (excluding non-potable water)</v>
          </cell>
          <cell r="E364">
            <v>2.9870000000000001</v>
          </cell>
          <cell r="F364">
            <v>2.9380000000000002</v>
          </cell>
        </row>
        <row r="365">
          <cell r="A365">
            <v>361</v>
          </cell>
          <cell r="B365" t="str">
            <v xml:space="preserve">      Other sources (excluding large users, third parties and special agreements)</v>
          </cell>
          <cell r="E365">
            <v>2.9780000000000002</v>
          </cell>
          <cell r="F365">
            <v>3.177</v>
          </cell>
        </row>
        <row r="366">
          <cell r="A366">
            <v>362</v>
          </cell>
          <cell r="B366" t="str">
            <v xml:space="preserve">      Total turnover</v>
          </cell>
          <cell r="C366">
            <v>315.452</v>
          </cell>
          <cell r="D366">
            <v>330.14499999999998</v>
          </cell>
          <cell r="E366">
            <v>346.79399999999998</v>
          </cell>
          <cell r="F366">
            <v>394.286</v>
          </cell>
        </row>
        <row r="367">
          <cell r="A367">
            <v>363</v>
          </cell>
          <cell r="B367" t="str">
            <v xml:space="preserve">      </v>
          </cell>
        </row>
        <row r="368">
          <cell r="A368">
            <v>364</v>
          </cell>
          <cell r="B368" t="str">
            <v xml:space="preserve">      OPERATING INCOME</v>
          </cell>
        </row>
        <row r="369">
          <cell r="A369">
            <v>365</v>
          </cell>
          <cell r="B369" t="str">
            <v xml:space="preserve">      Current cost profit or loss on the sale of fixed assets</v>
          </cell>
          <cell r="C369">
            <v>4.1909999999999998</v>
          </cell>
          <cell r="D369">
            <v>2.36</v>
          </cell>
          <cell r="E369">
            <v>1.7809999999999999</v>
          </cell>
          <cell r="F369">
            <v>3.0939999999999999</v>
          </cell>
        </row>
        <row r="370">
          <cell r="A370">
            <v>366</v>
          </cell>
          <cell r="B370" t="str">
            <v xml:space="preserve">      Exceptional items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>
            <v>367</v>
          </cell>
          <cell r="B371" t="str">
            <v xml:space="preserve">      Other operating income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>
            <v>368</v>
          </cell>
          <cell r="B372" t="str">
            <v xml:space="preserve">      Total operating income</v>
          </cell>
          <cell r="C372">
            <v>4.1909999999999998</v>
          </cell>
          <cell r="D372">
            <v>2.36</v>
          </cell>
          <cell r="E372">
            <v>1.7809999999999999</v>
          </cell>
          <cell r="F372">
            <v>3.0939999999999999</v>
          </cell>
        </row>
        <row r="373">
          <cell r="A373">
            <v>369</v>
          </cell>
          <cell r="B373" t="str">
            <v xml:space="preserve">      </v>
          </cell>
        </row>
        <row r="374">
          <cell r="A374">
            <v>370</v>
          </cell>
          <cell r="B374" t="str">
            <v xml:space="preserve">      WORKING CAPITAL ADJUSTMENT</v>
          </cell>
        </row>
        <row r="375">
          <cell r="A375">
            <v>371</v>
          </cell>
          <cell r="B375" t="str">
            <v xml:space="preserve">      Working capital adjustment</v>
          </cell>
          <cell r="C375">
            <v>1.673</v>
          </cell>
          <cell r="D375">
            <v>2.4510000000000001</v>
          </cell>
          <cell r="E375">
            <v>1.0820000000000001</v>
          </cell>
          <cell r="F375">
            <v>0.51300000000000001</v>
          </cell>
        </row>
        <row r="376">
          <cell r="A376">
            <v>372</v>
          </cell>
          <cell r="B376" t="str">
            <v xml:space="preserve">      Thames</v>
          </cell>
          <cell r="C376" t="str">
            <v xml:space="preserve">   </v>
          </cell>
          <cell r="D376" t="str">
            <v xml:space="preserve">   </v>
          </cell>
        </row>
        <row r="377">
          <cell r="A377">
            <v>373</v>
          </cell>
          <cell r="B377" t="str">
            <v xml:space="preserve">   Water Services</v>
          </cell>
          <cell r="C377" t="str">
            <v xml:space="preserve">   </v>
          </cell>
        </row>
        <row r="378">
          <cell r="A378">
            <v>374</v>
          </cell>
          <cell r="B378" t="str">
            <v xml:space="preserve">      TURNOVER (£M)</v>
          </cell>
        </row>
        <row r="379">
          <cell r="A379">
            <v>375</v>
          </cell>
          <cell r="B379" t="str">
            <v xml:space="preserve">      Unmeasured - household</v>
          </cell>
          <cell r="E379">
            <v>298.10000000000002</v>
          </cell>
          <cell r="F379">
            <v>384.8</v>
          </cell>
        </row>
        <row r="380">
          <cell r="A380">
            <v>376</v>
          </cell>
          <cell r="B380" t="str">
            <v xml:space="preserve">      Unmeasured - non-household</v>
          </cell>
          <cell r="E380">
            <v>3.3</v>
          </cell>
          <cell r="F380">
            <v>5</v>
          </cell>
        </row>
        <row r="381">
          <cell r="A381">
            <v>377</v>
          </cell>
          <cell r="B381" t="str">
            <v xml:space="preserve">      Unmeasured</v>
          </cell>
          <cell r="C381">
            <v>278.3</v>
          </cell>
          <cell r="D381">
            <v>285.89999999999998</v>
          </cell>
          <cell r="E381">
            <v>301.39999999999998</v>
          </cell>
          <cell r="F381">
            <v>389.8</v>
          </cell>
        </row>
        <row r="382">
          <cell r="A382">
            <v>378</v>
          </cell>
          <cell r="B382" t="str">
            <v xml:space="preserve">      Measured - household</v>
          </cell>
          <cell r="E382">
            <v>66.400000000000006</v>
          </cell>
          <cell r="F382">
            <v>89.4</v>
          </cell>
        </row>
        <row r="383">
          <cell r="A383">
            <v>379</v>
          </cell>
          <cell r="B383" t="str">
            <v xml:space="preserve">      Measured - non-household</v>
          </cell>
          <cell r="E383">
            <v>112.4</v>
          </cell>
          <cell r="F383">
            <v>139.9</v>
          </cell>
        </row>
        <row r="384">
          <cell r="A384">
            <v>380</v>
          </cell>
          <cell r="B384" t="str">
            <v xml:space="preserve">      Measured</v>
          </cell>
          <cell r="C384">
            <v>162.69999999999999</v>
          </cell>
          <cell r="D384">
            <v>174.8</v>
          </cell>
          <cell r="E384">
            <v>178.8</v>
          </cell>
          <cell r="F384">
            <v>229.3</v>
          </cell>
        </row>
        <row r="385">
          <cell r="A385">
            <v>381</v>
          </cell>
          <cell r="B385" t="str">
            <v xml:space="preserve">      Trade effluent</v>
          </cell>
        </row>
        <row r="386">
          <cell r="A386">
            <v>382</v>
          </cell>
          <cell r="B386" t="str">
            <v xml:space="preserve">      Large user and special agreement</v>
          </cell>
          <cell r="E386">
            <v>17.399999999999999</v>
          </cell>
          <cell r="F386">
            <v>33.4</v>
          </cell>
        </row>
        <row r="387">
          <cell r="A387">
            <v>383</v>
          </cell>
          <cell r="B387" t="str">
            <v xml:space="preserve">      Revenue grants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>
            <v>384</v>
          </cell>
          <cell r="B388" t="str">
            <v xml:space="preserve">      Rechargeable works</v>
          </cell>
          <cell r="E388">
            <v>1.6</v>
          </cell>
          <cell r="F388">
            <v>1.4</v>
          </cell>
        </row>
        <row r="389">
          <cell r="A389">
            <v>385</v>
          </cell>
          <cell r="B389" t="str">
            <v xml:space="preserve">      Bulk supplies/inter company payments</v>
          </cell>
          <cell r="E389">
            <v>2</v>
          </cell>
          <cell r="F389">
            <v>2.5</v>
          </cell>
        </row>
        <row r="390">
          <cell r="A390">
            <v>386</v>
          </cell>
          <cell r="B390" t="str">
            <v xml:space="preserve">      Other appointed business (third party)</v>
          </cell>
          <cell r="E390">
            <v>0</v>
          </cell>
          <cell r="F390">
            <v>0</v>
          </cell>
        </row>
        <row r="391">
          <cell r="A391">
            <v>387</v>
          </cell>
          <cell r="B391" t="str">
            <v xml:space="preserve">      Third party services (excluding non-potable water)</v>
          </cell>
          <cell r="E391">
            <v>3.6</v>
          </cell>
          <cell r="F391">
            <v>3.9</v>
          </cell>
        </row>
        <row r="392">
          <cell r="A392">
            <v>388</v>
          </cell>
          <cell r="B392" t="str">
            <v xml:space="preserve">      Other sources (excluding large users, third parties and special agreements)</v>
          </cell>
          <cell r="E392">
            <v>6.8</v>
          </cell>
          <cell r="F392">
            <v>8</v>
          </cell>
        </row>
        <row r="393">
          <cell r="A393">
            <v>389</v>
          </cell>
          <cell r="B393" t="str">
            <v xml:space="preserve">      Total turnover</v>
          </cell>
          <cell r="C393">
            <v>466.4</v>
          </cell>
          <cell r="D393">
            <v>484.1</v>
          </cell>
          <cell r="E393">
            <v>508</v>
          </cell>
          <cell r="F393">
            <v>664.4</v>
          </cell>
        </row>
        <row r="394">
          <cell r="A394">
            <v>390</v>
          </cell>
          <cell r="B394" t="str">
            <v xml:space="preserve">      </v>
          </cell>
        </row>
        <row r="395">
          <cell r="A395">
            <v>391</v>
          </cell>
          <cell r="B395" t="str">
            <v xml:space="preserve">      OPERATING INCOME</v>
          </cell>
        </row>
        <row r="396">
          <cell r="A396">
            <v>392</v>
          </cell>
          <cell r="B396" t="str">
            <v xml:space="preserve">      Current cost profit or loss on the sale of fixed assets</v>
          </cell>
          <cell r="C396">
            <v>1.2</v>
          </cell>
          <cell r="D396">
            <v>2</v>
          </cell>
          <cell r="E396">
            <v>2.7</v>
          </cell>
          <cell r="F396">
            <v>5.9</v>
          </cell>
        </row>
        <row r="397">
          <cell r="A397">
            <v>393</v>
          </cell>
          <cell r="B397" t="str">
            <v xml:space="preserve">      Exceptional items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>
            <v>394</v>
          </cell>
          <cell r="B398" t="str">
            <v xml:space="preserve">      Other operating income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A399">
            <v>395</v>
          </cell>
          <cell r="B399" t="str">
            <v xml:space="preserve">      Total operating income</v>
          </cell>
          <cell r="C399">
            <v>1.2</v>
          </cell>
          <cell r="D399">
            <v>2</v>
          </cell>
          <cell r="E399">
            <v>2.7</v>
          </cell>
          <cell r="F399">
            <v>5.9</v>
          </cell>
        </row>
        <row r="400">
          <cell r="A400">
            <v>396</v>
          </cell>
          <cell r="B400" t="str">
            <v xml:space="preserve">      </v>
          </cell>
        </row>
        <row r="401">
          <cell r="A401">
            <v>397</v>
          </cell>
          <cell r="B401" t="str">
            <v xml:space="preserve">      WORKING CAPITAL ADJUSTMENT</v>
          </cell>
        </row>
        <row r="402">
          <cell r="A402">
            <v>398</v>
          </cell>
          <cell r="B402" t="str">
            <v xml:space="preserve">      Working capital adjustment</v>
          </cell>
          <cell r="C402">
            <v>1.1000000000000001</v>
          </cell>
          <cell r="D402">
            <v>1.1000000000000001</v>
          </cell>
          <cell r="E402">
            <v>1.6</v>
          </cell>
          <cell r="F402">
            <v>2.2000000000000002</v>
          </cell>
        </row>
        <row r="403">
          <cell r="A403">
            <v>399</v>
          </cell>
          <cell r="B403" t="str">
            <v xml:space="preserve">   Sewerage Services</v>
          </cell>
          <cell r="C403" t="str">
            <v xml:space="preserve">   </v>
          </cell>
        </row>
        <row r="404">
          <cell r="A404">
            <v>400</v>
          </cell>
          <cell r="B404" t="str">
            <v xml:space="preserve">      TURNOVER (£M)</v>
          </cell>
        </row>
        <row r="405">
          <cell r="A405">
            <v>401</v>
          </cell>
          <cell r="B405" t="str">
            <v xml:space="preserve">      Unmeasured - household</v>
          </cell>
          <cell r="E405">
            <v>381.4</v>
          </cell>
          <cell r="F405">
            <v>402.4</v>
          </cell>
        </row>
        <row r="406">
          <cell r="A406">
            <v>402</v>
          </cell>
          <cell r="B406" t="str">
            <v xml:space="preserve">      Unmeasured - non-household</v>
          </cell>
          <cell r="E406">
            <v>3.3</v>
          </cell>
          <cell r="F406">
            <v>4.0999999999999996</v>
          </cell>
        </row>
        <row r="407">
          <cell r="A407">
            <v>403</v>
          </cell>
          <cell r="B407" t="str">
            <v xml:space="preserve">      Unmeasured</v>
          </cell>
          <cell r="C407">
            <v>382.4</v>
          </cell>
          <cell r="D407">
            <v>382.1</v>
          </cell>
          <cell r="E407">
            <v>384.7</v>
          </cell>
          <cell r="F407">
            <v>406.5</v>
          </cell>
        </row>
        <row r="408">
          <cell r="A408">
            <v>404</v>
          </cell>
          <cell r="B408" t="str">
            <v xml:space="preserve">      Measured - household</v>
          </cell>
          <cell r="E408">
            <v>96.7</v>
          </cell>
          <cell r="F408">
            <v>115</v>
          </cell>
        </row>
        <row r="409">
          <cell r="A409">
            <v>405</v>
          </cell>
          <cell r="B409" t="str">
            <v xml:space="preserve">      Measured - non-household</v>
          </cell>
          <cell r="E409">
            <v>101.5</v>
          </cell>
          <cell r="F409">
            <v>105.2</v>
          </cell>
        </row>
        <row r="410">
          <cell r="A410">
            <v>406</v>
          </cell>
          <cell r="B410" t="str">
            <v xml:space="preserve">      Measured</v>
          </cell>
          <cell r="C410">
            <v>179.8</v>
          </cell>
          <cell r="D410">
            <v>193.7</v>
          </cell>
          <cell r="E410">
            <v>198.2</v>
          </cell>
          <cell r="F410">
            <v>220.2</v>
          </cell>
        </row>
        <row r="411">
          <cell r="A411">
            <v>407</v>
          </cell>
          <cell r="B411" t="str">
            <v xml:space="preserve">      Trade effluent</v>
          </cell>
          <cell r="C411">
            <v>8.1999999999999993</v>
          </cell>
          <cell r="D411">
            <v>7.5</v>
          </cell>
          <cell r="E411">
            <v>8.3000000000000007</v>
          </cell>
          <cell r="F411">
            <v>9.8000000000000007</v>
          </cell>
        </row>
        <row r="412">
          <cell r="A412">
            <v>408</v>
          </cell>
          <cell r="B412" t="str">
            <v xml:space="preserve">      Large user and special agreement</v>
          </cell>
          <cell r="E412">
            <v>18.2</v>
          </cell>
          <cell r="F412">
            <v>24.6</v>
          </cell>
        </row>
        <row r="413">
          <cell r="A413">
            <v>409</v>
          </cell>
          <cell r="B413" t="str">
            <v xml:space="preserve">      Revenue grants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A414">
            <v>410</v>
          </cell>
          <cell r="B414" t="str">
            <v xml:space="preserve">      Rechargeable works</v>
          </cell>
          <cell r="E414">
            <v>4.0999999999999996</v>
          </cell>
          <cell r="F414">
            <v>6.4</v>
          </cell>
        </row>
        <row r="415">
          <cell r="A415">
            <v>411</v>
          </cell>
          <cell r="B415" t="str">
            <v xml:space="preserve">      Bulk supplies/inter company payments</v>
          </cell>
          <cell r="E415">
            <v>0</v>
          </cell>
          <cell r="F415">
            <v>0</v>
          </cell>
        </row>
        <row r="416">
          <cell r="A416">
            <v>412</v>
          </cell>
          <cell r="B416" t="str">
            <v xml:space="preserve">      Other appointed business (third party)</v>
          </cell>
          <cell r="E416">
            <v>5.5</v>
          </cell>
          <cell r="F416">
            <v>9.5</v>
          </cell>
        </row>
        <row r="417">
          <cell r="A417">
            <v>413</v>
          </cell>
          <cell r="B417" t="str">
            <v xml:space="preserve">      Third party services (excluding non-potable water)</v>
          </cell>
          <cell r="E417">
            <v>9.6</v>
          </cell>
          <cell r="F417">
            <v>15.9</v>
          </cell>
        </row>
        <row r="418">
          <cell r="A418">
            <v>414</v>
          </cell>
          <cell r="B418" t="str">
            <v xml:space="preserve">      Other sources (excluding large users, third parties and special agreements)</v>
          </cell>
          <cell r="E418">
            <v>15.2</v>
          </cell>
          <cell r="F418">
            <v>9.9</v>
          </cell>
        </row>
        <row r="419">
          <cell r="A419">
            <v>415</v>
          </cell>
          <cell r="B419" t="str">
            <v xml:space="preserve">      Total turnover</v>
          </cell>
          <cell r="C419">
            <v>607.29999999999995</v>
          </cell>
          <cell r="D419">
            <v>621.1</v>
          </cell>
          <cell r="E419">
            <v>634.20000000000005</v>
          </cell>
          <cell r="F419">
            <v>686.9</v>
          </cell>
        </row>
        <row r="420">
          <cell r="A420">
            <v>416</v>
          </cell>
          <cell r="B420" t="str">
            <v xml:space="preserve">      </v>
          </cell>
        </row>
        <row r="421">
          <cell r="A421">
            <v>417</v>
          </cell>
          <cell r="B421" t="str">
            <v xml:space="preserve">      OPERATING INCOME</v>
          </cell>
        </row>
        <row r="422">
          <cell r="A422">
            <v>418</v>
          </cell>
          <cell r="B422" t="str">
            <v xml:space="preserve">      Current cost profit or loss on the sale of fixed assets</v>
          </cell>
          <cell r="C422">
            <v>20.7</v>
          </cell>
          <cell r="D422">
            <v>13.5</v>
          </cell>
          <cell r="E422">
            <v>4.2</v>
          </cell>
          <cell r="F422">
            <v>3.4</v>
          </cell>
        </row>
        <row r="423">
          <cell r="A423">
            <v>419</v>
          </cell>
          <cell r="B423" t="str">
            <v xml:space="preserve">      Exceptional items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>
            <v>420</v>
          </cell>
          <cell r="B424" t="str">
            <v xml:space="preserve">      Other operating income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A425">
            <v>421</v>
          </cell>
          <cell r="B425" t="str">
            <v xml:space="preserve">      Total operating income</v>
          </cell>
          <cell r="C425">
            <v>20.7</v>
          </cell>
          <cell r="D425">
            <v>13.5</v>
          </cell>
          <cell r="E425">
            <v>4.2</v>
          </cell>
          <cell r="F425">
            <v>3.4</v>
          </cell>
        </row>
        <row r="426">
          <cell r="A426">
            <v>422</v>
          </cell>
          <cell r="B426" t="str">
            <v xml:space="preserve">      </v>
          </cell>
        </row>
        <row r="427">
          <cell r="A427">
            <v>423</v>
          </cell>
          <cell r="B427" t="str">
            <v xml:space="preserve">      WORKING CAPITAL ADJUSTMENT</v>
          </cell>
        </row>
        <row r="428">
          <cell r="A428">
            <v>424</v>
          </cell>
          <cell r="B428" t="str">
            <v xml:space="preserve">      Working capital adjustment</v>
          </cell>
          <cell r="C428">
            <v>1.5</v>
          </cell>
          <cell r="D428">
            <v>1.3</v>
          </cell>
          <cell r="E428">
            <v>2</v>
          </cell>
          <cell r="F428">
            <v>2.2999999999999998</v>
          </cell>
        </row>
        <row r="429">
          <cell r="A429">
            <v>425</v>
          </cell>
          <cell r="B429" t="str">
            <v xml:space="preserve">      Wessex</v>
          </cell>
          <cell r="C429" t="str">
            <v xml:space="preserve">   </v>
          </cell>
          <cell r="D429" t="str">
            <v xml:space="preserve">   </v>
          </cell>
        </row>
        <row r="430">
          <cell r="A430">
            <v>426</v>
          </cell>
          <cell r="B430" t="str">
            <v xml:space="preserve">   Water Services</v>
          </cell>
          <cell r="C430" t="str">
            <v xml:space="preserve">   </v>
          </cell>
        </row>
        <row r="431">
          <cell r="A431">
            <v>427</v>
          </cell>
          <cell r="B431" t="str">
            <v xml:space="preserve">      TURNOVER (£M)</v>
          </cell>
        </row>
        <row r="432">
          <cell r="A432">
            <v>428</v>
          </cell>
          <cell r="B432" t="str">
            <v xml:space="preserve">      Unmeasured - household</v>
          </cell>
          <cell r="E432">
            <v>44.4</v>
          </cell>
          <cell r="F432">
            <v>49.4</v>
          </cell>
        </row>
        <row r="433">
          <cell r="A433">
            <v>429</v>
          </cell>
          <cell r="B433" t="str">
            <v xml:space="preserve">      Unmeasured - non-household</v>
          </cell>
          <cell r="E433">
            <v>2</v>
          </cell>
          <cell r="F433">
            <v>2.1</v>
          </cell>
        </row>
        <row r="434">
          <cell r="A434">
            <v>430</v>
          </cell>
          <cell r="B434" t="str">
            <v xml:space="preserve">      Unmeasured</v>
          </cell>
          <cell r="C434">
            <v>41.8</v>
          </cell>
          <cell r="D434">
            <v>43.6</v>
          </cell>
          <cell r="E434">
            <v>46.4</v>
          </cell>
          <cell r="F434">
            <v>51.5</v>
          </cell>
        </row>
        <row r="435">
          <cell r="A435">
            <v>431</v>
          </cell>
          <cell r="B435" t="str">
            <v xml:space="preserve">      Measured - household</v>
          </cell>
          <cell r="E435">
            <v>17.100000000000001</v>
          </cell>
          <cell r="F435">
            <v>20.8</v>
          </cell>
        </row>
        <row r="436">
          <cell r="A436">
            <v>432</v>
          </cell>
          <cell r="B436" t="str">
            <v xml:space="preserve">      Measured - non-household</v>
          </cell>
          <cell r="E436">
            <v>25</v>
          </cell>
          <cell r="F436">
            <v>26.1</v>
          </cell>
        </row>
        <row r="437">
          <cell r="A437">
            <v>433</v>
          </cell>
          <cell r="B437" t="str">
            <v xml:space="preserve">      Measured</v>
          </cell>
          <cell r="C437">
            <v>34.299999999999997</v>
          </cell>
          <cell r="D437">
            <v>38.200000000000003</v>
          </cell>
          <cell r="E437">
            <v>42.1</v>
          </cell>
          <cell r="F437">
            <v>46.900000000000006</v>
          </cell>
        </row>
        <row r="438">
          <cell r="A438">
            <v>434</v>
          </cell>
          <cell r="B438" t="str">
            <v xml:space="preserve">      Trade effluent</v>
          </cell>
        </row>
        <row r="439">
          <cell r="A439">
            <v>435</v>
          </cell>
          <cell r="B439" t="str">
            <v xml:space="preserve">      Large user and special agreement</v>
          </cell>
          <cell r="E439">
            <v>5.4</v>
          </cell>
          <cell r="F439">
            <v>8.1</v>
          </cell>
        </row>
        <row r="440">
          <cell r="A440">
            <v>436</v>
          </cell>
          <cell r="B440" t="str">
            <v xml:space="preserve">      Revenue grants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A441">
            <v>437</v>
          </cell>
          <cell r="B441" t="str">
            <v xml:space="preserve">      Rechargeable works</v>
          </cell>
          <cell r="E441">
            <v>2.9</v>
          </cell>
          <cell r="F441">
            <v>1.4</v>
          </cell>
        </row>
        <row r="442">
          <cell r="A442">
            <v>438</v>
          </cell>
          <cell r="B442" t="str">
            <v xml:space="preserve">      Bulk supplies/inter company payments</v>
          </cell>
          <cell r="E442">
            <v>0.1</v>
          </cell>
          <cell r="F442">
            <v>0.4</v>
          </cell>
        </row>
        <row r="443">
          <cell r="A443">
            <v>439</v>
          </cell>
          <cell r="B443" t="str">
            <v xml:space="preserve">      Other appointed business (third party)</v>
          </cell>
          <cell r="E443">
            <v>0.7</v>
          </cell>
          <cell r="F443">
            <v>0.4</v>
          </cell>
        </row>
        <row r="444">
          <cell r="A444">
            <v>440</v>
          </cell>
          <cell r="B444" t="str">
            <v xml:space="preserve">      Third party services (excluding non-potable water)</v>
          </cell>
          <cell r="E444">
            <v>3.7</v>
          </cell>
          <cell r="F444">
            <v>2.2000000000000002</v>
          </cell>
        </row>
        <row r="445">
          <cell r="A445">
            <v>441</v>
          </cell>
          <cell r="B445" t="str">
            <v xml:space="preserve">      Other sources (excluding large users, third parties and special agreements)</v>
          </cell>
          <cell r="E445">
            <v>0.2</v>
          </cell>
          <cell r="F445">
            <v>0.3</v>
          </cell>
        </row>
        <row r="446">
          <cell r="A446">
            <v>442</v>
          </cell>
          <cell r="B446" t="str">
            <v xml:space="preserve">      Total turnover</v>
          </cell>
          <cell r="C446">
            <v>82.5</v>
          </cell>
          <cell r="D446">
            <v>89.2</v>
          </cell>
          <cell r="E446">
            <v>97.8</v>
          </cell>
          <cell r="F446">
            <v>109</v>
          </cell>
        </row>
        <row r="447">
          <cell r="A447">
            <v>443</v>
          </cell>
          <cell r="B447" t="str">
            <v xml:space="preserve">      </v>
          </cell>
        </row>
        <row r="448">
          <cell r="A448">
            <v>444</v>
          </cell>
          <cell r="B448" t="str">
            <v xml:space="preserve">      OPERATING INCOME</v>
          </cell>
        </row>
        <row r="449">
          <cell r="A449">
            <v>445</v>
          </cell>
          <cell r="B449" t="str">
            <v xml:space="preserve">      Current cost profit or loss on the sale of fixed assets</v>
          </cell>
          <cell r="C449">
            <v>0</v>
          </cell>
          <cell r="D449">
            <v>-0.1</v>
          </cell>
          <cell r="E449">
            <v>-0.4</v>
          </cell>
          <cell r="F449">
            <v>-0.1</v>
          </cell>
        </row>
        <row r="450">
          <cell r="A450">
            <v>446</v>
          </cell>
          <cell r="B450" t="str">
            <v xml:space="preserve">      Exceptional items</v>
          </cell>
          <cell r="E450">
            <v>0</v>
          </cell>
        </row>
        <row r="451">
          <cell r="A451">
            <v>447</v>
          </cell>
          <cell r="B451" t="str">
            <v xml:space="preserve">      Other operating income</v>
          </cell>
          <cell r="E451">
            <v>0</v>
          </cell>
        </row>
        <row r="452">
          <cell r="A452">
            <v>448</v>
          </cell>
          <cell r="B452" t="str">
            <v xml:space="preserve">      Total operating income</v>
          </cell>
          <cell r="C452">
            <v>0</v>
          </cell>
          <cell r="D452">
            <v>-0.1</v>
          </cell>
          <cell r="E452">
            <v>-0.4</v>
          </cell>
          <cell r="F452">
            <v>-0.1</v>
          </cell>
        </row>
        <row r="453">
          <cell r="A453">
            <v>449</v>
          </cell>
          <cell r="B453" t="str">
            <v xml:space="preserve">      </v>
          </cell>
        </row>
        <row r="454">
          <cell r="A454">
            <v>450</v>
          </cell>
          <cell r="B454" t="str">
            <v xml:space="preserve">      WORKING CAPITAL ADJUSTMENT</v>
          </cell>
        </row>
        <row r="455">
          <cell r="A455">
            <v>451</v>
          </cell>
          <cell r="B455" t="str">
            <v xml:space="preserve">      Working capital adjustment</v>
          </cell>
          <cell r="C455">
            <v>0.5</v>
          </cell>
          <cell r="D455">
            <v>0.1</v>
          </cell>
          <cell r="E455">
            <v>0.1</v>
          </cell>
          <cell r="F455">
            <v>0.2</v>
          </cell>
        </row>
        <row r="456">
          <cell r="A456">
            <v>452</v>
          </cell>
          <cell r="B456" t="str">
            <v xml:space="preserve">   Sewerage Services</v>
          </cell>
          <cell r="C456" t="str">
            <v xml:space="preserve">   </v>
          </cell>
        </row>
        <row r="457">
          <cell r="A457">
            <v>453</v>
          </cell>
          <cell r="B457" t="str">
            <v xml:space="preserve">      TURNOVER (£M)</v>
          </cell>
        </row>
        <row r="458">
          <cell r="A458">
            <v>454</v>
          </cell>
          <cell r="B458" t="str">
            <v xml:space="preserve">      Unmeasured - household</v>
          </cell>
          <cell r="E458">
            <v>115.4</v>
          </cell>
          <cell r="F458">
            <v>125.9</v>
          </cell>
        </row>
        <row r="459">
          <cell r="A459">
            <v>455</v>
          </cell>
          <cell r="B459" t="str">
            <v xml:space="preserve">      Unmeasured - non-household</v>
          </cell>
          <cell r="E459">
            <v>4.7</v>
          </cell>
          <cell r="F459">
            <v>5.4</v>
          </cell>
        </row>
        <row r="460">
          <cell r="A460">
            <v>456</v>
          </cell>
          <cell r="B460" t="str">
            <v xml:space="preserve">      Unmeasured</v>
          </cell>
          <cell r="C460">
            <v>109.7</v>
          </cell>
          <cell r="D460">
            <v>113.9</v>
          </cell>
          <cell r="E460">
            <v>120.1</v>
          </cell>
          <cell r="F460">
            <v>131.30000000000001</v>
          </cell>
        </row>
        <row r="461">
          <cell r="A461">
            <v>457</v>
          </cell>
          <cell r="B461" t="str">
            <v xml:space="preserve">      Measured - household</v>
          </cell>
          <cell r="E461">
            <v>34.9</v>
          </cell>
          <cell r="F461">
            <v>44.1</v>
          </cell>
        </row>
        <row r="462">
          <cell r="A462">
            <v>458</v>
          </cell>
          <cell r="B462" t="str">
            <v xml:space="preserve">      Measured - non-household</v>
          </cell>
          <cell r="E462">
            <v>34.700000000000003</v>
          </cell>
          <cell r="F462">
            <v>36.299999999999997</v>
          </cell>
        </row>
        <row r="463">
          <cell r="A463">
            <v>459</v>
          </cell>
          <cell r="B463" t="str">
            <v xml:space="preserve">      Measured</v>
          </cell>
          <cell r="C463">
            <v>54.1</v>
          </cell>
          <cell r="D463">
            <v>62</v>
          </cell>
          <cell r="E463">
            <v>69.599999999999994</v>
          </cell>
          <cell r="F463">
            <v>80.400000000000006</v>
          </cell>
        </row>
        <row r="464">
          <cell r="A464">
            <v>460</v>
          </cell>
          <cell r="B464" t="str">
            <v xml:space="preserve">      Trade effluent</v>
          </cell>
          <cell r="C464">
            <v>4.0999999999999996</v>
          </cell>
          <cell r="D464">
            <v>4.8</v>
          </cell>
          <cell r="E464">
            <v>5.5</v>
          </cell>
          <cell r="F464">
            <v>4</v>
          </cell>
        </row>
        <row r="465">
          <cell r="A465">
            <v>461</v>
          </cell>
          <cell r="B465" t="str">
            <v xml:space="preserve">      Large user and special agreement</v>
          </cell>
          <cell r="E465">
            <v>6.4</v>
          </cell>
          <cell r="F465">
            <v>10.5</v>
          </cell>
        </row>
        <row r="466">
          <cell r="A466">
            <v>462</v>
          </cell>
          <cell r="B466" t="str">
            <v xml:space="preserve">      Revenue grants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>
            <v>463</v>
          </cell>
          <cell r="B467" t="str">
            <v xml:space="preserve">      Rechargeable works</v>
          </cell>
          <cell r="E467">
            <v>0.1</v>
          </cell>
          <cell r="F467">
            <v>0.1</v>
          </cell>
        </row>
        <row r="468">
          <cell r="A468">
            <v>464</v>
          </cell>
          <cell r="B468" t="str">
            <v xml:space="preserve">      Bulk supplies/inter company payments</v>
          </cell>
          <cell r="E468">
            <v>0.41</v>
          </cell>
          <cell r="F468">
            <v>0.46</v>
          </cell>
        </row>
        <row r="469">
          <cell r="A469">
            <v>465</v>
          </cell>
          <cell r="B469" t="str">
            <v xml:space="preserve">      Other appointed business (third party)</v>
          </cell>
          <cell r="E469">
            <v>0.19</v>
          </cell>
          <cell r="F469">
            <v>1.6400000000000001</v>
          </cell>
        </row>
        <row r="470">
          <cell r="A470">
            <v>466</v>
          </cell>
          <cell r="B470" t="str">
            <v xml:space="preserve">      Third party services (excluding non-potable water)</v>
          </cell>
          <cell r="E470">
            <v>0.7</v>
          </cell>
          <cell r="F470">
            <v>2.2000000000000002</v>
          </cell>
        </row>
        <row r="471">
          <cell r="A471">
            <v>467</v>
          </cell>
          <cell r="B471" t="str">
            <v xml:space="preserve">      Other sources (excluding large users, third parties and special agreements)</v>
          </cell>
          <cell r="F471">
            <v>0</v>
          </cell>
        </row>
        <row r="472">
          <cell r="A472">
            <v>468</v>
          </cell>
          <cell r="B472" t="str">
            <v xml:space="preserve">      Total turnover</v>
          </cell>
          <cell r="C472">
            <v>178.8</v>
          </cell>
          <cell r="D472">
            <v>191.3</v>
          </cell>
          <cell r="E472">
            <v>202.3</v>
          </cell>
          <cell r="F472">
            <v>228.4</v>
          </cell>
        </row>
        <row r="473">
          <cell r="A473">
            <v>469</v>
          </cell>
          <cell r="B473" t="str">
            <v xml:space="preserve">      </v>
          </cell>
        </row>
        <row r="474">
          <cell r="A474">
            <v>470</v>
          </cell>
          <cell r="B474" t="str">
            <v xml:space="preserve">      OPERATING INCOME</v>
          </cell>
        </row>
        <row r="475">
          <cell r="A475">
            <v>471</v>
          </cell>
          <cell r="B475" t="str">
            <v xml:space="preserve">      Current cost profit or loss on the sale of fixed assets</v>
          </cell>
          <cell r="C475">
            <v>-0.2</v>
          </cell>
          <cell r="D475">
            <v>-1.3</v>
          </cell>
          <cell r="E475">
            <v>-1.1000000000000001</v>
          </cell>
          <cell r="F475">
            <v>-3.2</v>
          </cell>
        </row>
        <row r="476">
          <cell r="A476">
            <v>472</v>
          </cell>
          <cell r="B476" t="str">
            <v xml:space="preserve">      Exceptional items</v>
          </cell>
          <cell r="E476">
            <v>0</v>
          </cell>
        </row>
        <row r="477">
          <cell r="A477">
            <v>473</v>
          </cell>
          <cell r="B477" t="str">
            <v xml:space="preserve">      Other operating income</v>
          </cell>
          <cell r="E477">
            <v>0</v>
          </cell>
        </row>
        <row r="478">
          <cell r="A478">
            <v>474</v>
          </cell>
          <cell r="B478" t="str">
            <v xml:space="preserve">      Total operating income</v>
          </cell>
          <cell r="C478">
            <v>-0.2</v>
          </cell>
          <cell r="D478">
            <v>-1.3</v>
          </cell>
          <cell r="E478">
            <v>-1.1000000000000001</v>
          </cell>
          <cell r="F478">
            <v>-3.2</v>
          </cell>
        </row>
        <row r="479">
          <cell r="A479">
            <v>475</v>
          </cell>
          <cell r="B479" t="str">
            <v xml:space="preserve">      </v>
          </cell>
        </row>
        <row r="480">
          <cell r="A480">
            <v>476</v>
          </cell>
          <cell r="B480" t="str">
            <v xml:space="preserve">      WORKING CAPITAL ADJUSTMENT</v>
          </cell>
        </row>
        <row r="481">
          <cell r="A481">
            <v>477</v>
          </cell>
          <cell r="B481" t="str">
            <v xml:space="preserve">      Working capital adjustment</v>
          </cell>
          <cell r="C481">
            <v>0.9</v>
          </cell>
          <cell r="D481">
            <v>0.3</v>
          </cell>
          <cell r="E481">
            <v>0.2</v>
          </cell>
          <cell r="F481">
            <v>0.3</v>
          </cell>
        </row>
        <row r="482">
          <cell r="A482">
            <v>478</v>
          </cell>
          <cell r="B482" t="str">
            <v xml:space="preserve">      Yorkshire &amp; York</v>
          </cell>
          <cell r="C482" t="str">
            <v xml:space="preserve">   </v>
          </cell>
          <cell r="D482" t="str">
            <v xml:space="preserve">   </v>
          </cell>
        </row>
        <row r="483">
          <cell r="A483">
            <v>479</v>
          </cell>
          <cell r="B483" t="str">
            <v xml:space="preserve">   Water Services</v>
          </cell>
          <cell r="C483" t="str">
            <v xml:space="preserve">   </v>
          </cell>
        </row>
        <row r="484">
          <cell r="A484">
            <v>480</v>
          </cell>
          <cell r="B484" t="str">
            <v xml:space="preserve">      TURNOVER (£M)</v>
          </cell>
        </row>
        <row r="485">
          <cell r="A485">
            <v>481</v>
          </cell>
          <cell r="B485" t="str">
            <v xml:space="preserve">      Unmeasured - household</v>
          </cell>
          <cell r="E485">
            <v>167.4</v>
          </cell>
          <cell r="F485">
            <v>179.6</v>
          </cell>
        </row>
        <row r="486">
          <cell r="A486">
            <v>482</v>
          </cell>
          <cell r="B486" t="str">
            <v xml:space="preserve">      Unmeasured - non-household</v>
          </cell>
          <cell r="E486">
            <v>1.2</v>
          </cell>
          <cell r="F486">
            <v>1.2</v>
          </cell>
        </row>
        <row r="487">
          <cell r="A487">
            <v>483</v>
          </cell>
          <cell r="B487" t="str">
            <v xml:space="preserve">      Unmeasured</v>
          </cell>
          <cell r="C487">
            <v>156.6</v>
          </cell>
          <cell r="D487">
            <v>163.69999999999999</v>
          </cell>
          <cell r="E487">
            <v>168.6</v>
          </cell>
          <cell r="F487">
            <v>180.8</v>
          </cell>
        </row>
        <row r="488">
          <cell r="A488">
            <v>484</v>
          </cell>
          <cell r="B488" t="str">
            <v xml:space="preserve">      Measured - household</v>
          </cell>
          <cell r="E488">
            <v>52.7</v>
          </cell>
          <cell r="F488">
            <v>60.2</v>
          </cell>
        </row>
        <row r="489">
          <cell r="A489">
            <v>485</v>
          </cell>
          <cell r="B489" t="str">
            <v xml:space="preserve">      Measured - non-household</v>
          </cell>
          <cell r="E489">
            <v>67.5</v>
          </cell>
          <cell r="F489">
            <v>67</v>
          </cell>
        </row>
        <row r="490">
          <cell r="A490">
            <v>486</v>
          </cell>
          <cell r="B490" t="str">
            <v xml:space="preserve">      Measured</v>
          </cell>
          <cell r="C490">
            <v>98.9</v>
          </cell>
          <cell r="D490">
            <v>109.8</v>
          </cell>
          <cell r="E490">
            <v>120.2</v>
          </cell>
          <cell r="F490">
            <v>127.2</v>
          </cell>
        </row>
        <row r="491">
          <cell r="A491">
            <v>487</v>
          </cell>
          <cell r="B491" t="str">
            <v xml:space="preserve">      Trade effluent</v>
          </cell>
        </row>
        <row r="492">
          <cell r="A492">
            <v>488</v>
          </cell>
          <cell r="B492" t="str">
            <v xml:space="preserve">      Large user and special agreement</v>
          </cell>
          <cell r="E492">
            <v>19.5</v>
          </cell>
          <cell r="F492">
            <v>24.9</v>
          </cell>
        </row>
        <row r="493">
          <cell r="A493">
            <v>489</v>
          </cell>
          <cell r="B493" t="str">
            <v xml:space="preserve">      Revenue grants</v>
          </cell>
          <cell r="C493">
            <v>0</v>
          </cell>
          <cell r="E493">
            <v>0</v>
          </cell>
          <cell r="F493">
            <v>0</v>
          </cell>
        </row>
        <row r="494">
          <cell r="A494">
            <v>490</v>
          </cell>
          <cell r="B494" t="str">
            <v xml:space="preserve">      Rechargeable works</v>
          </cell>
          <cell r="E494">
            <v>6.5</v>
          </cell>
          <cell r="F494">
            <v>7.2</v>
          </cell>
        </row>
        <row r="495">
          <cell r="A495">
            <v>491</v>
          </cell>
          <cell r="B495" t="str">
            <v xml:space="preserve">      Bulk supplies/inter company payments</v>
          </cell>
          <cell r="E495">
            <v>0</v>
          </cell>
          <cell r="F495">
            <v>0</v>
          </cell>
        </row>
        <row r="496">
          <cell r="A496">
            <v>492</v>
          </cell>
          <cell r="B496" t="str">
            <v xml:space="preserve">      Other appointed business (third party)</v>
          </cell>
          <cell r="E496">
            <v>0</v>
          </cell>
          <cell r="F496">
            <v>0</v>
          </cell>
        </row>
        <row r="497">
          <cell r="A497">
            <v>493</v>
          </cell>
          <cell r="B497" t="str">
            <v xml:space="preserve">      Third party services (excluding non-potable water)</v>
          </cell>
          <cell r="E497">
            <v>6.5</v>
          </cell>
          <cell r="F497">
            <v>7.2</v>
          </cell>
        </row>
        <row r="498">
          <cell r="A498">
            <v>494</v>
          </cell>
          <cell r="B498" t="str">
            <v xml:space="preserve">      Other sources (excluding large users, third parties and special agreements)</v>
          </cell>
          <cell r="E498">
            <v>0.8</v>
          </cell>
          <cell r="F498">
            <v>0.9</v>
          </cell>
        </row>
        <row r="499">
          <cell r="A499">
            <v>495</v>
          </cell>
          <cell r="B499" t="str">
            <v xml:space="preserve">      Total turnover</v>
          </cell>
          <cell r="C499">
            <v>278.8</v>
          </cell>
          <cell r="D499">
            <v>297.8</v>
          </cell>
          <cell r="E499">
            <v>315.60000000000002</v>
          </cell>
          <cell r="F499">
            <v>341</v>
          </cell>
        </row>
        <row r="500">
          <cell r="A500">
            <v>496</v>
          </cell>
          <cell r="B500" t="str">
            <v xml:space="preserve">      </v>
          </cell>
        </row>
        <row r="501">
          <cell r="A501">
            <v>497</v>
          </cell>
          <cell r="B501" t="str">
            <v xml:space="preserve">      OPERATING INCOME</v>
          </cell>
        </row>
        <row r="502">
          <cell r="A502">
            <v>498</v>
          </cell>
          <cell r="B502" t="str">
            <v xml:space="preserve">      Current cost profit or loss on the sale of fixed assets</v>
          </cell>
          <cell r="C502">
            <v>5.5</v>
          </cell>
          <cell r="D502">
            <v>1.3</v>
          </cell>
          <cell r="E502">
            <v>3.9</v>
          </cell>
          <cell r="F502">
            <v>0.2</v>
          </cell>
        </row>
        <row r="503">
          <cell r="A503">
            <v>499</v>
          </cell>
          <cell r="B503" t="str">
            <v xml:space="preserve">      Exceptional items</v>
          </cell>
          <cell r="C503">
            <v>0</v>
          </cell>
          <cell r="E503">
            <v>0</v>
          </cell>
          <cell r="F503">
            <v>0</v>
          </cell>
        </row>
        <row r="504">
          <cell r="A504">
            <v>500</v>
          </cell>
          <cell r="B504" t="str">
            <v xml:space="preserve">      Other operating income</v>
          </cell>
          <cell r="C504">
            <v>0</v>
          </cell>
          <cell r="E504">
            <v>0</v>
          </cell>
          <cell r="F504">
            <v>0</v>
          </cell>
        </row>
        <row r="505">
          <cell r="A505">
            <v>501</v>
          </cell>
          <cell r="B505" t="str">
            <v xml:space="preserve">      Total operating income</v>
          </cell>
          <cell r="C505">
            <v>5.5</v>
          </cell>
          <cell r="D505">
            <v>1.3</v>
          </cell>
          <cell r="E505">
            <v>3.9</v>
          </cell>
          <cell r="F505">
            <v>0.2</v>
          </cell>
        </row>
        <row r="506">
          <cell r="A506">
            <v>502</v>
          </cell>
          <cell r="B506" t="str">
            <v xml:space="preserve">      </v>
          </cell>
        </row>
        <row r="507">
          <cell r="A507">
            <v>503</v>
          </cell>
          <cell r="B507" t="str">
            <v xml:space="preserve">      WORKING CAPITAL ADJUSTMENT</v>
          </cell>
        </row>
        <row r="508">
          <cell r="A508">
            <v>504</v>
          </cell>
          <cell r="B508" t="str">
            <v xml:space="preserve">      Working capital adjustment</v>
          </cell>
          <cell r="C508">
            <v>0.2</v>
          </cell>
          <cell r="D508">
            <v>-3.7</v>
          </cell>
          <cell r="E508">
            <v>-3</v>
          </cell>
          <cell r="F508">
            <v>-0.5</v>
          </cell>
        </row>
        <row r="509">
          <cell r="A509">
            <v>505</v>
          </cell>
          <cell r="B509" t="str">
            <v xml:space="preserve">   Sewerage Services</v>
          </cell>
          <cell r="C509" t="str">
            <v xml:space="preserve">   </v>
          </cell>
        </row>
        <row r="510">
          <cell r="A510">
            <v>506</v>
          </cell>
          <cell r="B510" t="str">
            <v xml:space="preserve">      TURNOVER (£M)</v>
          </cell>
        </row>
        <row r="511">
          <cell r="A511">
            <v>507</v>
          </cell>
          <cell r="B511" t="str">
            <v xml:space="preserve">      Unmeasured - household</v>
          </cell>
          <cell r="E511">
            <v>185.7</v>
          </cell>
          <cell r="F511">
            <v>199.5</v>
          </cell>
        </row>
        <row r="512">
          <cell r="A512">
            <v>508</v>
          </cell>
          <cell r="B512" t="str">
            <v xml:space="preserve">      Unmeasured - non-household</v>
          </cell>
          <cell r="E512">
            <v>2</v>
          </cell>
          <cell r="F512">
            <v>2.2000000000000002</v>
          </cell>
        </row>
        <row r="513">
          <cell r="A513">
            <v>509</v>
          </cell>
          <cell r="B513" t="str">
            <v xml:space="preserve">      Unmeasured</v>
          </cell>
          <cell r="C513">
            <v>173.3</v>
          </cell>
          <cell r="D513">
            <v>181.3</v>
          </cell>
          <cell r="E513">
            <v>187.7</v>
          </cell>
          <cell r="F513">
            <v>201.7</v>
          </cell>
        </row>
        <row r="514">
          <cell r="A514">
            <v>510</v>
          </cell>
          <cell r="B514" t="str">
            <v xml:space="preserve">      Measured - household</v>
          </cell>
          <cell r="E514">
            <v>55</v>
          </cell>
          <cell r="F514">
            <v>63.4</v>
          </cell>
        </row>
        <row r="515">
          <cell r="A515">
            <v>511</v>
          </cell>
          <cell r="B515" t="str">
            <v xml:space="preserve">      Measured - non-household</v>
          </cell>
          <cell r="E515">
            <v>47.3</v>
          </cell>
          <cell r="F515">
            <v>50.8</v>
          </cell>
        </row>
        <row r="516">
          <cell r="A516">
            <v>512</v>
          </cell>
          <cell r="B516" t="str">
            <v xml:space="preserve">      Measured</v>
          </cell>
          <cell r="C516">
            <v>83.9</v>
          </cell>
          <cell r="D516">
            <v>91.6</v>
          </cell>
          <cell r="E516">
            <v>102.3</v>
          </cell>
          <cell r="F516">
            <v>114.2</v>
          </cell>
        </row>
        <row r="517">
          <cell r="A517">
            <v>513</v>
          </cell>
          <cell r="B517" t="str">
            <v xml:space="preserve">      Trade effluent</v>
          </cell>
          <cell r="C517">
            <v>10.6</v>
          </cell>
          <cell r="D517">
            <v>11.5</v>
          </cell>
          <cell r="E517">
            <v>11.3</v>
          </cell>
          <cell r="F517">
            <v>7.1</v>
          </cell>
        </row>
        <row r="518">
          <cell r="A518">
            <v>514</v>
          </cell>
          <cell r="B518" t="str">
            <v xml:space="preserve">      Large user and special agreement</v>
          </cell>
          <cell r="E518">
            <v>19</v>
          </cell>
          <cell r="F518">
            <v>26.4</v>
          </cell>
        </row>
        <row r="519">
          <cell r="A519">
            <v>515</v>
          </cell>
          <cell r="B519" t="str">
            <v xml:space="preserve">      Revenue grants</v>
          </cell>
          <cell r="C519">
            <v>0</v>
          </cell>
          <cell r="E519">
            <v>0</v>
          </cell>
          <cell r="F519">
            <v>0</v>
          </cell>
        </row>
        <row r="520">
          <cell r="A520">
            <v>516</v>
          </cell>
          <cell r="B520" t="str">
            <v xml:space="preserve">      Rechargeable works</v>
          </cell>
          <cell r="E520">
            <v>0.1</v>
          </cell>
          <cell r="F520">
            <v>0.4</v>
          </cell>
        </row>
        <row r="521">
          <cell r="A521">
            <v>517</v>
          </cell>
          <cell r="B521" t="str">
            <v xml:space="preserve">      Bulk supplies/inter company payments</v>
          </cell>
          <cell r="E521">
            <v>0.1</v>
          </cell>
          <cell r="F521">
            <v>0</v>
          </cell>
        </row>
        <row r="522">
          <cell r="A522">
            <v>518</v>
          </cell>
          <cell r="B522" t="str">
            <v xml:space="preserve">      Other appointed business (third party)</v>
          </cell>
          <cell r="E522">
            <v>0</v>
          </cell>
          <cell r="F522">
            <v>0</v>
          </cell>
        </row>
        <row r="523">
          <cell r="A523">
            <v>519</v>
          </cell>
          <cell r="B523" t="str">
            <v xml:space="preserve">      Third party services (excluding non-potable water)</v>
          </cell>
          <cell r="E523">
            <v>0.2</v>
          </cell>
          <cell r="F523">
            <v>0.4</v>
          </cell>
        </row>
        <row r="524">
          <cell r="A524">
            <v>520</v>
          </cell>
          <cell r="B524" t="str">
            <v xml:space="preserve">      Other sources (excluding large users, third parties and special agreements)</v>
          </cell>
          <cell r="E524">
            <v>4</v>
          </cell>
          <cell r="F524">
            <v>3.1</v>
          </cell>
        </row>
        <row r="525">
          <cell r="A525">
            <v>521</v>
          </cell>
          <cell r="B525" t="str">
            <v xml:space="preserve">      Total turnover</v>
          </cell>
          <cell r="C525">
            <v>289</v>
          </cell>
          <cell r="D525">
            <v>307.39999999999998</v>
          </cell>
          <cell r="E525">
            <v>324.5</v>
          </cell>
          <cell r="F525">
            <v>352.9</v>
          </cell>
        </row>
        <row r="526">
          <cell r="A526">
            <v>522</v>
          </cell>
          <cell r="B526" t="str">
            <v xml:space="preserve">      </v>
          </cell>
        </row>
        <row r="527">
          <cell r="A527">
            <v>523</v>
          </cell>
          <cell r="B527" t="str">
            <v xml:space="preserve">      OPERATING INCOME</v>
          </cell>
        </row>
        <row r="528">
          <cell r="A528">
            <v>524</v>
          </cell>
          <cell r="B528" t="str">
            <v xml:space="preserve">      Current cost profit or loss on the sale of fixed assets</v>
          </cell>
          <cell r="C528">
            <v>0.5</v>
          </cell>
          <cell r="D528">
            <v>2.2000000000000002</v>
          </cell>
          <cell r="E528">
            <v>0.9</v>
          </cell>
          <cell r="F528">
            <v>0.2</v>
          </cell>
        </row>
        <row r="529">
          <cell r="A529">
            <v>525</v>
          </cell>
          <cell r="B529" t="str">
            <v xml:space="preserve">      Exceptional items</v>
          </cell>
          <cell r="C529">
            <v>0</v>
          </cell>
          <cell r="E529">
            <v>0</v>
          </cell>
          <cell r="F529">
            <v>0</v>
          </cell>
        </row>
        <row r="530">
          <cell r="A530">
            <v>526</v>
          </cell>
          <cell r="B530" t="str">
            <v xml:space="preserve">      Other operating income</v>
          </cell>
          <cell r="C530">
            <v>0</v>
          </cell>
          <cell r="E530">
            <v>0</v>
          </cell>
          <cell r="F530">
            <v>0</v>
          </cell>
        </row>
        <row r="531">
          <cell r="A531">
            <v>527</v>
          </cell>
          <cell r="B531" t="str">
            <v xml:space="preserve">      Total operating income</v>
          </cell>
          <cell r="C531">
            <v>0.5</v>
          </cell>
          <cell r="D531">
            <v>2.2000000000000002</v>
          </cell>
          <cell r="E531">
            <v>0.9</v>
          </cell>
          <cell r="F531">
            <v>0.2</v>
          </cell>
        </row>
        <row r="532">
          <cell r="A532">
            <v>528</v>
          </cell>
          <cell r="B532" t="str">
            <v xml:space="preserve">      </v>
          </cell>
        </row>
        <row r="533">
          <cell r="A533">
            <v>529</v>
          </cell>
          <cell r="B533" t="str">
            <v xml:space="preserve">      WORKING CAPITAL ADJUSTMENT</v>
          </cell>
        </row>
        <row r="534">
          <cell r="A534">
            <v>530</v>
          </cell>
          <cell r="B534" t="str">
            <v xml:space="preserve">      Working capital adjustment</v>
          </cell>
          <cell r="C534">
            <v>0.1</v>
          </cell>
          <cell r="D534">
            <v>-3.7</v>
          </cell>
          <cell r="E534">
            <v>-3</v>
          </cell>
          <cell r="F534">
            <v>-0.6</v>
          </cell>
        </row>
        <row r="535">
          <cell r="A535">
            <v>531</v>
          </cell>
          <cell r="B535" t="str">
            <v xml:space="preserve">      Bournemouth &amp; West Hampshire</v>
          </cell>
          <cell r="C535" t="str">
            <v xml:space="preserve">   </v>
          </cell>
          <cell r="D535" t="str">
            <v xml:space="preserve">   </v>
          </cell>
        </row>
        <row r="536">
          <cell r="A536">
            <v>532</v>
          </cell>
          <cell r="B536" t="str">
            <v xml:space="preserve">   Water Services</v>
          </cell>
          <cell r="C536" t="str">
            <v xml:space="preserve">   </v>
          </cell>
        </row>
        <row r="537">
          <cell r="A537">
            <v>533</v>
          </cell>
          <cell r="B537" t="str">
            <v xml:space="preserve">      TURNOVER (£M)</v>
          </cell>
        </row>
        <row r="538">
          <cell r="A538">
            <v>534</v>
          </cell>
          <cell r="B538" t="str">
            <v xml:space="preserve">      Unmeasured - household</v>
          </cell>
          <cell r="E538">
            <v>12.263999999999999</v>
          </cell>
          <cell r="F538">
            <v>13.762</v>
          </cell>
        </row>
        <row r="539">
          <cell r="A539">
            <v>535</v>
          </cell>
          <cell r="B539" t="str">
            <v xml:space="preserve">      Unmeasured - non-household</v>
          </cell>
          <cell r="E539">
            <v>0.56399999999999995</v>
          </cell>
          <cell r="F539">
            <v>0.65700000000000003</v>
          </cell>
        </row>
        <row r="540">
          <cell r="A540">
            <v>536</v>
          </cell>
          <cell r="B540" t="str">
            <v xml:space="preserve">      Unmeasured</v>
          </cell>
          <cell r="C540">
            <v>13.053000000000001</v>
          </cell>
          <cell r="D540">
            <v>12.615</v>
          </cell>
          <cell r="E540">
            <v>12.827999999999999</v>
          </cell>
          <cell r="F540">
            <v>14.419</v>
          </cell>
        </row>
        <row r="541">
          <cell r="A541">
            <v>537</v>
          </cell>
          <cell r="B541" t="str">
            <v xml:space="preserve">      Measured - household</v>
          </cell>
          <cell r="E541">
            <v>6.26</v>
          </cell>
          <cell r="F541">
            <v>8.0470000000000006</v>
          </cell>
        </row>
        <row r="542">
          <cell r="A542">
            <v>538</v>
          </cell>
          <cell r="B542" t="str">
            <v xml:space="preserve">      Measured - non-household</v>
          </cell>
          <cell r="E542">
            <v>6.5540000000000003</v>
          </cell>
          <cell r="F542">
            <v>7.5170000000000003</v>
          </cell>
        </row>
        <row r="543">
          <cell r="A543">
            <v>539</v>
          </cell>
          <cell r="B543" t="str">
            <v xml:space="preserve">      Measured</v>
          </cell>
          <cell r="C543">
            <v>10.090999999999999</v>
          </cell>
          <cell r="D543">
            <v>11.427</v>
          </cell>
          <cell r="E543">
            <v>12.814</v>
          </cell>
          <cell r="F543">
            <v>15.564</v>
          </cell>
        </row>
        <row r="544">
          <cell r="A544">
            <v>540</v>
          </cell>
          <cell r="B544" t="str">
            <v xml:space="preserve">      Trade effluent</v>
          </cell>
        </row>
        <row r="545">
          <cell r="A545">
            <v>541</v>
          </cell>
          <cell r="B545" t="str">
            <v xml:space="preserve">      Large user and special agreement</v>
          </cell>
          <cell r="E545">
            <v>3.7589999999999999</v>
          </cell>
          <cell r="F545">
            <v>3.8109999999999999</v>
          </cell>
        </row>
        <row r="546">
          <cell r="A546">
            <v>542</v>
          </cell>
          <cell r="B546" t="str">
            <v xml:space="preserve">      Revenue grants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</row>
        <row r="547">
          <cell r="A547">
            <v>543</v>
          </cell>
          <cell r="B547" t="str">
            <v xml:space="preserve">      Rechargeable works</v>
          </cell>
          <cell r="E547">
            <v>3.5000000000000003E-2</v>
          </cell>
          <cell r="F547">
            <v>0.04</v>
          </cell>
        </row>
        <row r="548">
          <cell r="A548">
            <v>544</v>
          </cell>
          <cell r="B548" t="str">
            <v xml:space="preserve">      Bulk supplies/inter company payments</v>
          </cell>
          <cell r="E548">
            <v>1.6E-2</v>
          </cell>
          <cell r="F548">
            <v>0</v>
          </cell>
        </row>
        <row r="549">
          <cell r="A549">
            <v>545</v>
          </cell>
          <cell r="B549" t="str">
            <v xml:space="preserve">      Other appointed business (third party)</v>
          </cell>
          <cell r="E549">
            <v>0.52300000000000002</v>
          </cell>
          <cell r="F549">
            <v>0.56499999999999995</v>
          </cell>
        </row>
        <row r="550">
          <cell r="A550">
            <v>546</v>
          </cell>
          <cell r="B550" t="str">
            <v xml:space="preserve">      Third party services (excluding non-potable water)</v>
          </cell>
          <cell r="E550">
            <v>0.57399999999999995</v>
          </cell>
          <cell r="F550">
            <v>0.60499999999999998</v>
          </cell>
        </row>
        <row r="551">
          <cell r="A551">
            <v>547</v>
          </cell>
          <cell r="B551" t="str">
            <v xml:space="preserve">      Other sources (excluding large users, third parties and special agreements)</v>
          </cell>
          <cell r="E551">
            <v>0</v>
          </cell>
          <cell r="F551">
            <v>0</v>
          </cell>
        </row>
        <row r="552">
          <cell r="A552">
            <v>548</v>
          </cell>
          <cell r="B552" t="str">
            <v xml:space="preserve">      Total turnover</v>
          </cell>
          <cell r="C552">
            <v>27.166</v>
          </cell>
          <cell r="D552">
            <v>28.413</v>
          </cell>
          <cell r="E552">
            <v>29.975000000000001</v>
          </cell>
          <cell r="F552">
            <v>34.523000000000003</v>
          </cell>
        </row>
        <row r="553">
          <cell r="A553">
            <v>549</v>
          </cell>
          <cell r="B553" t="str">
            <v xml:space="preserve">      </v>
          </cell>
        </row>
        <row r="554">
          <cell r="A554">
            <v>550</v>
          </cell>
          <cell r="B554" t="str">
            <v xml:space="preserve">      OPERATING INCOME</v>
          </cell>
        </row>
        <row r="555">
          <cell r="A555">
            <v>551</v>
          </cell>
          <cell r="B555" t="str">
            <v xml:space="preserve">      Current cost profit or loss on the sale of fixed assets</v>
          </cell>
          <cell r="C555">
            <v>-0.70799999999999996</v>
          </cell>
          <cell r="D555">
            <v>6.3E-2</v>
          </cell>
          <cell r="E555">
            <v>5.0000000000000001E-3</v>
          </cell>
          <cell r="F555">
            <v>1.7999999999999999E-2</v>
          </cell>
        </row>
        <row r="556">
          <cell r="A556">
            <v>552</v>
          </cell>
          <cell r="B556" t="str">
            <v xml:space="preserve">      Exceptional items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>
            <v>553</v>
          </cell>
          <cell r="B557" t="str">
            <v xml:space="preserve">      Other operating income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>
            <v>554</v>
          </cell>
          <cell r="B558" t="str">
            <v xml:space="preserve">      Total operating income</v>
          </cell>
          <cell r="C558">
            <v>-0.70799999999999996</v>
          </cell>
          <cell r="D558">
            <v>6.3E-2</v>
          </cell>
          <cell r="E558">
            <v>5.0000000000000001E-3</v>
          </cell>
          <cell r="F558">
            <v>1.7999999999999999E-2</v>
          </cell>
        </row>
        <row r="559">
          <cell r="A559">
            <v>555</v>
          </cell>
          <cell r="B559" t="str">
            <v xml:space="preserve">      </v>
          </cell>
        </row>
        <row r="560">
          <cell r="A560">
            <v>556</v>
          </cell>
          <cell r="B560" t="str">
            <v xml:space="preserve">      WORKING CAPITAL ADJUSTMENT</v>
          </cell>
        </row>
        <row r="561">
          <cell r="A561">
            <v>557</v>
          </cell>
          <cell r="B561" t="str">
            <v xml:space="preserve">      Working capital adjustment</v>
          </cell>
          <cell r="C561">
            <v>-0.109</v>
          </cell>
          <cell r="D561">
            <v>-6.4000000000000001E-2</v>
          </cell>
          <cell r="E561">
            <v>-9.4E-2</v>
          </cell>
          <cell r="F561">
            <v>-7.9000000000000001E-2</v>
          </cell>
        </row>
        <row r="562">
          <cell r="A562">
            <v>558</v>
          </cell>
          <cell r="B562" t="str">
            <v xml:space="preserve">   Sewerage Services</v>
          </cell>
          <cell r="C562" t="str">
            <v xml:space="preserve">   </v>
          </cell>
        </row>
        <row r="563">
          <cell r="A563">
            <v>559</v>
          </cell>
          <cell r="B563" t="str">
            <v xml:space="preserve">      TURNOVER (£M)</v>
          </cell>
        </row>
        <row r="564">
          <cell r="A564">
            <v>560</v>
          </cell>
          <cell r="B564" t="str">
            <v xml:space="preserve">      Unmeasured - household</v>
          </cell>
        </row>
        <row r="565">
          <cell r="A565">
            <v>561</v>
          </cell>
          <cell r="B565" t="str">
            <v xml:space="preserve">      Unmeasured - non-household</v>
          </cell>
        </row>
        <row r="566">
          <cell r="A566">
            <v>562</v>
          </cell>
          <cell r="B566" t="str">
            <v xml:space="preserve">      Unmeasured</v>
          </cell>
        </row>
        <row r="567">
          <cell r="A567">
            <v>563</v>
          </cell>
          <cell r="B567" t="str">
            <v xml:space="preserve">      Measured - household</v>
          </cell>
        </row>
        <row r="568">
          <cell r="A568">
            <v>564</v>
          </cell>
          <cell r="B568" t="str">
            <v xml:space="preserve">      Measured - non-household</v>
          </cell>
        </row>
        <row r="569">
          <cell r="A569">
            <v>565</v>
          </cell>
          <cell r="B569" t="str">
            <v xml:space="preserve">      Measured</v>
          </cell>
        </row>
        <row r="570">
          <cell r="A570">
            <v>566</v>
          </cell>
          <cell r="B570" t="str">
            <v xml:space="preserve">      Trade effluent</v>
          </cell>
        </row>
        <row r="571">
          <cell r="A571">
            <v>567</v>
          </cell>
          <cell r="B571" t="str">
            <v xml:space="preserve">      Large user and special agreement</v>
          </cell>
        </row>
        <row r="572">
          <cell r="A572">
            <v>568</v>
          </cell>
          <cell r="B572" t="str">
            <v xml:space="preserve">      Revenue grants</v>
          </cell>
        </row>
        <row r="573">
          <cell r="A573">
            <v>569</v>
          </cell>
          <cell r="B573" t="str">
            <v xml:space="preserve">      Rechargeable works</v>
          </cell>
        </row>
        <row r="574">
          <cell r="A574">
            <v>570</v>
          </cell>
          <cell r="B574" t="str">
            <v xml:space="preserve">      Bulk supplies/inter company payments</v>
          </cell>
        </row>
        <row r="575">
          <cell r="A575">
            <v>571</v>
          </cell>
          <cell r="B575" t="str">
            <v xml:space="preserve">      Other appointed business (third party)</v>
          </cell>
        </row>
        <row r="576">
          <cell r="A576">
            <v>572</v>
          </cell>
          <cell r="B576" t="str">
            <v xml:space="preserve">      Third party services (excluding non-potable water)</v>
          </cell>
        </row>
        <row r="577">
          <cell r="A577">
            <v>573</v>
          </cell>
          <cell r="B577" t="str">
            <v xml:space="preserve">      Other sources (excluding large users, third parties and special agreements)</v>
          </cell>
        </row>
        <row r="578">
          <cell r="A578">
            <v>574</v>
          </cell>
          <cell r="B578" t="str">
            <v xml:space="preserve">      Total turnover</v>
          </cell>
        </row>
        <row r="579">
          <cell r="A579">
            <v>575</v>
          </cell>
          <cell r="B579" t="str">
            <v xml:space="preserve">      </v>
          </cell>
        </row>
        <row r="580">
          <cell r="A580">
            <v>576</v>
          </cell>
          <cell r="B580" t="str">
            <v xml:space="preserve">      OPERATING INCOME</v>
          </cell>
        </row>
        <row r="581">
          <cell r="A581">
            <v>577</v>
          </cell>
          <cell r="B581" t="str">
            <v xml:space="preserve">      Current cost profit or loss on the sale of fixed assets</v>
          </cell>
        </row>
        <row r="582">
          <cell r="A582">
            <v>578</v>
          </cell>
          <cell r="B582" t="str">
            <v xml:space="preserve">      Exceptional items</v>
          </cell>
        </row>
        <row r="583">
          <cell r="A583">
            <v>579</v>
          </cell>
          <cell r="B583" t="str">
            <v xml:space="preserve">      Other operating income</v>
          </cell>
        </row>
        <row r="584">
          <cell r="A584">
            <v>580</v>
          </cell>
          <cell r="B584" t="str">
            <v xml:space="preserve">      Total operating income</v>
          </cell>
        </row>
        <row r="585">
          <cell r="A585">
            <v>581</v>
          </cell>
          <cell r="B585" t="str">
            <v xml:space="preserve">      </v>
          </cell>
        </row>
        <row r="586">
          <cell r="A586">
            <v>582</v>
          </cell>
          <cell r="B586" t="str">
            <v xml:space="preserve">      WORKING CAPITAL ADJUSTMENT</v>
          </cell>
        </row>
        <row r="587">
          <cell r="A587">
            <v>583</v>
          </cell>
          <cell r="B587" t="str">
            <v xml:space="preserve">      Working capital adjustment</v>
          </cell>
        </row>
        <row r="588">
          <cell r="A588">
            <v>584</v>
          </cell>
          <cell r="B588" t="str">
            <v xml:space="preserve">      Bristol</v>
          </cell>
          <cell r="C588" t="str">
            <v xml:space="preserve">   </v>
          </cell>
          <cell r="D588" t="str">
            <v xml:space="preserve">   </v>
          </cell>
        </row>
        <row r="589">
          <cell r="A589">
            <v>585</v>
          </cell>
          <cell r="B589" t="str">
            <v xml:space="preserve">   Water Services</v>
          </cell>
          <cell r="C589" t="str">
            <v xml:space="preserve">   </v>
          </cell>
        </row>
        <row r="590">
          <cell r="A590">
            <v>586</v>
          </cell>
          <cell r="B590" t="str">
            <v xml:space="preserve">      TURNOVER (£M)</v>
          </cell>
        </row>
        <row r="591">
          <cell r="A591">
            <v>587</v>
          </cell>
          <cell r="B591" t="str">
            <v xml:space="preserve">      Unmeasured - household</v>
          </cell>
          <cell r="E591">
            <v>38.354999999999997</v>
          </cell>
          <cell r="F591">
            <v>44.475999999999999</v>
          </cell>
        </row>
        <row r="592">
          <cell r="A592">
            <v>588</v>
          </cell>
          <cell r="B592" t="str">
            <v xml:space="preserve">      Unmeasured - non-household</v>
          </cell>
          <cell r="E592">
            <v>1.337</v>
          </cell>
          <cell r="F592">
            <v>1.431</v>
          </cell>
        </row>
        <row r="593">
          <cell r="A593">
            <v>589</v>
          </cell>
          <cell r="B593" t="str">
            <v xml:space="preserve">      Unmeasured</v>
          </cell>
          <cell r="C593">
            <v>40.377000000000002</v>
          </cell>
          <cell r="D593">
            <v>40.247999999999998</v>
          </cell>
          <cell r="E593">
            <v>39.692</v>
          </cell>
          <cell r="F593">
            <v>45.906999999999996</v>
          </cell>
        </row>
        <row r="594">
          <cell r="A594">
            <v>590</v>
          </cell>
          <cell r="B594" t="str">
            <v xml:space="preserve">      Measured - household</v>
          </cell>
          <cell r="E594">
            <v>9.5</v>
          </cell>
          <cell r="F594">
            <v>12.419</v>
          </cell>
        </row>
        <row r="595">
          <cell r="A595">
            <v>591</v>
          </cell>
          <cell r="B595" t="str">
            <v xml:space="preserve">      Measured - non-household</v>
          </cell>
          <cell r="E595">
            <v>14.162000000000001</v>
          </cell>
          <cell r="F595">
            <v>14.772</v>
          </cell>
        </row>
        <row r="596">
          <cell r="A596">
            <v>592</v>
          </cell>
          <cell r="B596" t="str">
            <v xml:space="preserve">      Measured</v>
          </cell>
          <cell r="C596">
            <v>21.233000000000001</v>
          </cell>
          <cell r="D596">
            <v>22.67</v>
          </cell>
          <cell r="E596">
            <v>23.661999999999999</v>
          </cell>
          <cell r="F596">
            <v>27.190999999999999</v>
          </cell>
        </row>
        <row r="597">
          <cell r="A597">
            <v>593</v>
          </cell>
          <cell r="B597" t="str">
            <v xml:space="preserve">      Trade effluent</v>
          </cell>
        </row>
        <row r="598">
          <cell r="A598">
            <v>594</v>
          </cell>
          <cell r="B598" t="str">
            <v xml:space="preserve">      Large user and special agreement</v>
          </cell>
          <cell r="E598">
            <v>3.552</v>
          </cell>
          <cell r="F598">
            <v>5.0049999999999999</v>
          </cell>
        </row>
        <row r="599">
          <cell r="A599">
            <v>595</v>
          </cell>
          <cell r="B599" t="str">
            <v xml:space="preserve">      Revenue grants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>
            <v>596</v>
          </cell>
          <cell r="B600" t="str">
            <v xml:space="preserve">      Rechargeable works</v>
          </cell>
          <cell r="E600">
            <v>0.55800000000000005</v>
          </cell>
          <cell r="F600">
            <v>0.51200000000000001</v>
          </cell>
        </row>
        <row r="601">
          <cell r="A601">
            <v>597</v>
          </cell>
          <cell r="B601" t="str">
            <v xml:space="preserve">      Bulk supplies/inter company payments</v>
          </cell>
          <cell r="E601">
            <v>0.65300000000000002</v>
          </cell>
          <cell r="F601">
            <v>0.58599999999999997</v>
          </cell>
        </row>
        <row r="602">
          <cell r="A602">
            <v>598</v>
          </cell>
          <cell r="B602" t="str">
            <v xml:space="preserve">      Other appointed business (third party)</v>
          </cell>
        </row>
        <row r="603">
          <cell r="A603">
            <v>599</v>
          </cell>
          <cell r="B603" t="str">
            <v xml:space="preserve">      Third party services (excluding non-potable water)</v>
          </cell>
          <cell r="E603">
            <v>1.2110000000000001</v>
          </cell>
          <cell r="F603">
            <v>1.0980000000000001</v>
          </cell>
        </row>
        <row r="604">
          <cell r="A604">
            <v>600</v>
          </cell>
          <cell r="B604" t="str">
            <v xml:space="preserve">      Other sources (excluding large users, third parties and special agreements)</v>
          </cell>
          <cell r="E604">
            <v>0.23</v>
          </cell>
          <cell r="F604">
            <v>0.53800000000000003</v>
          </cell>
        </row>
        <row r="605">
          <cell r="A605">
            <v>601</v>
          </cell>
          <cell r="B605" t="str">
            <v xml:space="preserve">      Total turnover</v>
          </cell>
          <cell r="C605">
            <v>67.852999999999994</v>
          </cell>
          <cell r="D605">
            <v>68.796999999999997</v>
          </cell>
          <cell r="E605">
            <v>68.346999999999994</v>
          </cell>
          <cell r="F605">
            <v>79.739000000000004</v>
          </cell>
        </row>
        <row r="606">
          <cell r="A606">
            <v>602</v>
          </cell>
          <cell r="B606" t="str">
            <v xml:space="preserve">      </v>
          </cell>
        </row>
        <row r="607">
          <cell r="A607">
            <v>603</v>
          </cell>
          <cell r="B607" t="str">
            <v xml:space="preserve">      OPERATING INCOME</v>
          </cell>
        </row>
        <row r="608">
          <cell r="A608">
            <v>604</v>
          </cell>
          <cell r="B608" t="str">
            <v xml:space="preserve">      Current cost profit or loss on the sale of fixed assets</v>
          </cell>
          <cell r="C608">
            <v>0.222</v>
          </cell>
          <cell r="D608">
            <v>-0.123</v>
          </cell>
          <cell r="E608">
            <v>3.3000000000000002E-2</v>
          </cell>
          <cell r="F608">
            <v>-0.06</v>
          </cell>
        </row>
        <row r="609">
          <cell r="A609">
            <v>605</v>
          </cell>
          <cell r="B609" t="str">
            <v xml:space="preserve">      Exceptional items</v>
          </cell>
          <cell r="C609">
            <v>0</v>
          </cell>
          <cell r="D609">
            <v>0</v>
          </cell>
          <cell r="E609">
            <v>0</v>
          </cell>
        </row>
        <row r="610">
          <cell r="A610">
            <v>606</v>
          </cell>
          <cell r="B610" t="str">
            <v xml:space="preserve">      Other operating income</v>
          </cell>
          <cell r="C610">
            <v>0</v>
          </cell>
          <cell r="D610">
            <v>0</v>
          </cell>
          <cell r="E610">
            <v>0</v>
          </cell>
        </row>
        <row r="611">
          <cell r="A611">
            <v>607</v>
          </cell>
          <cell r="B611" t="str">
            <v xml:space="preserve">      Total operating income</v>
          </cell>
          <cell r="C611">
            <v>0.222</v>
          </cell>
          <cell r="D611">
            <v>-0.123</v>
          </cell>
          <cell r="E611">
            <v>3.3000000000000002E-2</v>
          </cell>
          <cell r="F611">
            <v>-0.06</v>
          </cell>
        </row>
        <row r="612">
          <cell r="A612">
            <v>608</v>
          </cell>
          <cell r="B612" t="str">
            <v xml:space="preserve">      </v>
          </cell>
        </row>
        <row r="613">
          <cell r="A613">
            <v>609</v>
          </cell>
          <cell r="B613" t="str">
            <v xml:space="preserve">      WORKING CAPITAL ADJUSTMENT</v>
          </cell>
        </row>
        <row r="614">
          <cell r="A614">
            <v>610</v>
          </cell>
          <cell r="B614" t="str">
            <v xml:space="preserve">      Working capital adjustment</v>
          </cell>
          <cell r="C614">
            <v>0.1</v>
          </cell>
          <cell r="D614">
            <v>3.2000000000000001E-2</v>
          </cell>
          <cell r="E614">
            <v>-0.02</v>
          </cell>
          <cell r="F614">
            <v>-3.5999999999999997E-2</v>
          </cell>
        </row>
        <row r="615">
          <cell r="A615">
            <v>611</v>
          </cell>
          <cell r="B615" t="str">
            <v xml:space="preserve">   Sewerage Services</v>
          </cell>
          <cell r="C615" t="str">
            <v xml:space="preserve">   </v>
          </cell>
        </row>
        <row r="616">
          <cell r="A616">
            <v>612</v>
          </cell>
          <cell r="B616" t="str">
            <v xml:space="preserve">      TURNOVER (£M)</v>
          </cell>
        </row>
        <row r="617">
          <cell r="A617">
            <v>613</v>
          </cell>
          <cell r="B617" t="str">
            <v xml:space="preserve">      Unmeasured - household</v>
          </cell>
        </row>
        <row r="618">
          <cell r="A618">
            <v>614</v>
          </cell>
          <cell r="B618" t="str">
            <v xml:space="preserve">      Unmeasured - non-household</v>
          </cell>
        </row>
        <row r="619">
          <cell r="A619">
            <v>615</v>
          </cell>
          <cell r="B619" t="str">
            <v xml:space="preserve">      Unmeasured</v>
          </cell>
        </row>
        <row r="620">
          <cell r="A620">
            <v>616</v>
          </cell>
          <cell r="B620" t="str">
            <v xml:space="preserve">      Measured - household</v>
          </cell>
        </row>
        <row r="621">
          <cell r="A621">
            <v>617</v>
          </cell>
          <cell r="B621" t="str">
            <v xml:space="preserve">      Measured - non-household</v>
          </cell>
        </row>
        <row r="622">
          <cell r="A622">
            <v>618</v>
          </cell>
          <cell r="B622" t="str">
            <v xml:space="preserve">      Measured</v>
          </cell>
        </row>
        <row r="623">
          <cell r="A623">
            <v>619</v>
          </cell>
          <cell r="B623" t="str">
            <v xml:space="preserve">      Trade effluent</v>
          </cell>
        </row>
        <row r="624">
          <cell r="A624">
            <v>620</v>
          </cell>
          <cell r="B624" t="str">
            <v xml:space="preserve">      Large user and special agreement</v>
          </cell>
        </row>
        <row r="625">
          <cell r="A625">
            <v>621</v>
          </cell>
          <cell r="B625" t="str">
            <v xml:space="preserve">      Revenue grants</v>
          </cell>
        </row>
        <row r="626">
          <cell r="A626">
            <v>622</v>
          </cell>
          <cell r="B626" t="str">
            <v xml:space="preserve">      Rechargeable works</v>
          </cell>
        </row>
        <row r="627">
          <cell r="A627">
            <v>623</v>
          </cell>
          <cell r="B627" t="str">
            <v xml:space="preserve">      Bulk supplies/inter company payments</v>
          </cell>
        </row>
        <row r="628">
          <cell r="A628">
            <v>624</v>
          </cell>
          <cell r="B628" t="str">
            <v xml:space="preserve">      Other appointed business (third party)</v>
          </cell>
        </row>
        <row r="629">
          <cell r="A629">
            <v>625</v>
          </cell>
          <cell r="B629" t="str">
            <v xml:space="preserve">      Third party services (excluding non-potable water)</v>
          </cell>
        </row>
        <row r="630">
          <cell r="A630">
            <v>626</v>
          </cell>
          <cell r="B630" t="str">
            <v xml:space="preserve">      Other sources (excluding large users, third parties and special agreements)</v>
          </cell>
        </row>
        <row r="631">
          <cell r="A631">
            <v>627</v>
          </cell>
          <cell r="B631" t="str">
            <v xml:space="preserve">      Total turnover</v>
          </cell>
        </row>
        <row r="632">
          <cell r="A632">
            <v>628</v>
          </cell>
          <cell r="B632" t="str">
            <v xml:space="preserve">      </v>
          </cell>
        </row>
        <row r="633">
          <cell r="A633">
            <v>629</v>
          </cell>
          <cell r="B633" t="str">
            <v xml:space="preserve">      OPERATING INCOME</v>
          </cell>
        </row>
        <row r="634">
          <cell r="A634">
            <v>630</v>
          </cell>
          <cell r="B634" t="str">
            <v xml:space="preserve">      Current cost profit or loss on the sale of fixed assets</v>
          </cell>
        </row>
        <row r="635">
          <cell r="A635">
            <v>631</v>
          </cell>
          <cell r="B635" t="str">
            <v xml:space="preserve">      Exceptional items</v>
          </cell>
        </row>
        <row r="636">
          <cell r="A636">
            <v>632</v>
          </cell>
          <cell r="B636" t="str">
            <v xml:space="preserve">      Other operating income</v>
          </cell>
        </row>
        <row r="637">
          <cell r="A637">
            <v>633</v>
          </cell>
          <cell r="B637" t="str">
            <v xml:space="preserve">      Total operating income</v>
          </cell>
        </row>
        <row r="638">
          <cell r="A638">
            <v>634</v>
          </cell>
          <cell r="B638" t="str">
            <v xml:space="preserve">      </v>
          </cell>
        </row>
        <row r="639">
          <cell r="A639">
            <v>635</v>
          </cell>
          <cell r="B639" t="str">
            <v xml:space="preserve">      WORKING CAPITAL ADJUSTMENT</v>
          </cell>
        </row>
        <row r="640">
          <cell r="A640">
            <v>636</v>
          </cell>
          <cell r="B640" t="str">
            <v xml:space="preserve">      Working capital adjustment</v>
          </cell>
        </row>
        <row r="641">
          <cell r="A641">
            <v>637</v>
          </cell>
          <cell r="B641" t="str">
            <v xml:space="preserve">      Cambridge</v>
          </cell>
          <cell r="C641" t="str">
            <v xml:space="preserve">   </v>
          </cell>
          <cell r="D641" t="str">
            <v xml:space="preserve">   </v>
          </cell>
        </row>
        <row r="642">
          <cell r="A642">
            <v>638</v>
          </cell>
          <cell r="B642" t="str">
            <v xml:space="preserve">   Water Services</v>
          </cell>
          <cell r="C642" t="str">
            <v xml:space="preserve">   </v>
          </cell>
        </row>
        <row r="643">
          <cell r="A643">
            <v>639</v>
          </cell>
          <cell r="B643" t="str">
            <v xml:space="preserve">      TURNOVER (£M)</v>
          </cell>
        </row>
        <row r="644">
          <cell r="A644">
            <v>640</v>
          </cell>
          <cell r="B644" t="str">
            <v xml:space="preserve">      Unmeasured - household</v>
          </cell>
          <cell r="E644">
            <v>5.16</v>
          </cell>
          <cell r="F644">
            <v>5.7750000000000004</v>
          </cell>
        </row>
        <row r="645">
          <cell r="A645">
            <v>641</v>
          </cell>
          <cell r="B645" t="str">
            <v xml:space="preserve">      Unmeasured - non-household</v>
          </cell>
          <cell r="E645">
            <v>0.31900000000000001</v>
          </cell>
          <cell r="F645">
            <v>0.41</v>
          </cell>
        </row>
        <row r="646">
          <cell r="A646">
            <v>642</v>
          </cell>
          <cell r="B646" t="str">
            <v xml:space="preserve">      Unmeasured</v>
          </cell>
          <cell r="C646">
            <v>5.61</v>
          </cell>
          <cell r="D646">
            <v>5.6070000000000002</v>
          </cell>
          <cell r="E646">
            <v>5.4790000000000001</v>
          </cell>
          <cell r="F646">
            <v>6.1849999999999996</v>
          </cell>
        </row>
        <row r="647">
          <cell r="A647">
            <v>643</v>
          </cell>
          <cell r="B647" t="str">
            <v xml:space="preserve">      Measured - household</v>
          </cell>
          <cell r="E647">
            <v>5.0190000000000001</v>
          </cell>
          <cell r="F647">
            <v>5.9989999999999997</v>
          </cell>
        </row>
        <row r="648">
          <cell r="A648">
            <v>644</v>
          </cell>
          <cell r="B648" t="str">
            <v xml:space="preserve">      Measured - non-household</v>
          </cell>
          <cell r="E648">
            <v>3.8689999999999998</v>
          </cell>
          <cell r="F648">
            <v>4.4429999999999996</v>
          </cell>
        </row>
        <row r="649">
          <cell r="A649">
            <v>645</v>
          </cell>
          <cell r="B649" t="str">
            <v xml:space="preserve">      Measured</v>
          </cell>
          <cell r="C649">
            <v>8.1129999999999995</v>
          </cell>
          <cell r="D649">
            <v>8.6669999999999998</v>
          </cell>
          <cell r="E649">
            <v>8.8879999999999999</v>
          </cell>
          <cell r="F649">
            <v>10.442</v>
          </cell>
        </row>
        <row r="650">
          <cell r="A650">
            <v>646</v>
          </cell>
          <cell r="B650" t="str">
            <v xml:space="preserve">      Trade effluent</v>
          </cell>
        </row>
        <row r="651">
          <cell r="A651">
            <v>647</v>
          </cell>
          <cell r="B651" t="str">
            <v xml:space="preserve">      Large user and special agreement</v>
          </cell>
          <cell r="E651">
            <v>0.43099999999999999</v>
          </cell>
          <cell r="F651">
            <v>0.68</v>
          </cell>
        </row>
        <row r="652">
          <cell r="A652">
            <v>648</v>
          </cell>
          <cell r="B652" t="str">
            <v xml:space="preserve">      Revenue grants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>
            <v>649</v>
          </cell>
          <cell r="B653" t="str">
            <v xml:space="preserve">      Rechargeable works</v>
          </cell>
          <cell r="E653">
            <v>0.45700000000000002</v>
          </cell>
          <cell r="F653">
            <v>0.17799999999999999</v>
          </cell>
        </row>
        <row r="654">
          <cell r="A654">
            <v>650</v>
          </cell>
          <cell r="B654" t="str">
            <v xml:space="preserve">      Bulk supplies/inter company payments</v>
          </cell>
          <cell r="E654">
            <v>2.3E-2</v>
          </cell>
          <cell r="F654">
            <v>2.7E-2</v>
          </cell>
        </row>
        <row r="655">
          <cell r="A655">
            <v>651</v>
          </cell>
          <cell r="B655" t="str">
            <v xml:space="preserve">      Other appointed business (third party)</v>
          </cell>
        </row>
        <row r="656">
          <cell r="A656">
            <v>652</v>
          </cell>
          <cell r="B656" t="str">
            <v xml:space="preserve">      Third party services (excluding non-potable water)</v>
          </cell>
          <cell r="E656">
            <v>0.48000000000000004</v>
          </cell>
          <cell r="F656">
            <v>0.20499999999999999</v>
          </cell>
        </row>
        <row r="657">
          <cell r="A657">
            <v>653</v>
          </cell>
          <cell r="B657" t="str">
            <v xml:space="preserve">      Other sources (excluding large users, third parties and special agreements)</v>
          </cell>
        </row>
        <row r="658">
          <cell r="A658">
            <v>654</v>
          </cell>
          <cell r="B658" t="str">
            <v xml:space="preserve">      Total turnover</v>
          </cell>
          <cell r="C658">
            <v>14.507</v>
          </cell>
          <cell r="D658">
            <v>14.895</v>
          </cell>
          <cell r="E658">
            <v>15.278</v>
          </cell>
          <cell r="F658">
            <v>17.512</v>
          </cell>
        </row>
        <row r="659">
          <cell r="A659">
            <v>655</v>
          </cell>
          <cell r="B659" t="str">
            <v xml:space="preserve">      </v>
          </cell>
        </row>
        <row r="660">
          <cell r="A660">
            <v>656</v>
          </cell>
          <cell r="B660" t="str">
            <v xml:space="preserve">      OPERATING INCOME</v>
          </cell>
        </row>
        <row r="661">
          <cell r="A661">
            <v>657</v>
          </cell>
          <cell r="B661" t="str">
            <v xml:space="preserve">      Current cost profit or loss on the sale of fixed assets</v>
          </cell>
          <cell r="C661">
            <v>0.45400000000000001</v>
          </cell>
          <cell r="D661">
            <v>7.351</v>
          </cell>
          <cell r="E661">
            <v>0.39900000000000002</v>
          </cell>
          <cell r="F661">
            <v>-0.69699999999999995</v>
          </cell>
        </row>
        <row r="662">
          <cell r="A662">
            <v>658</v>
          </cell>
          <cell r="B662" t="str">
            <v xml:space="preserve">      Exceptional items</v>
          </cell>
          <cell r="C662">
            <v>0</v>
          </cell>
          <cell r="D662">
            <v>0</v>
          </cell>
          <cell r="E662">
            <v>0</v>
          </cell>
        </row>
        <row r="663">
          <cell r="A663">
            <v>659</v>
          </cell>
          <cell r="B663" t="str">
            <v xml:space="preserve">      Other operating income</v>
          </cell>
          <cell r="C663">
            <v>0.24099999999999999</v>
          </cell>
          <cell r="D663">
            <v>0</v>
          </cell>
          <cell r="E663">
            <v>0</v>
          </cell>
        </row>
        <row r="664">
          <cell r="A664">
            <v>660</v>
          </cell>
          <cell r="B664" t="str">
            <v xml:space="preserve">      Total operating income</v>
          </cell>
          <cell r="C664">
            <v>0.69499999999999995</v>
          </cell>
          <cell r="D664">
            <v>7.351</v>
          </cell>
          <cell r="E664">
            <v>0.39900000000000002</v>
          </cell>
          <cell r="F664">
            <v>-0.69699999999999995</v>
          </cell>
        </row>
        <row r="665">
          <cell r="A665">
            <v>661</v>
          </cell>
          <cell r="B665" t="str">
            <v xml:space="preserve">      </v>
          </cell>
        </row>
        <row r="666">
          <cell r="A666">
            <v>662</v>
          </cell>
          <cell r="B666" t="str">
            <v xml:space="preserve">      WORKING CAPITAL ADJUSTMENT</v>
          </cell>
        </row>
        <row r="667">
          <cell r="A667">
            <v>663</v>
          </cell>
          <cell r="B667" t="str">
            <v xml:space="preserve">      Working capital adjustment</v>
          </cell>
          <cell r="C667">
            <v>6.5000000000000002E-2</v>
          </cell>
          <cell r="D667">
            <v>0.121</v>
          </cell>
          <cell r="E667">
            <v>6.3E-2</v>
          </cell>
          <cell r="F667">
            <v>2.7E-2</v>
          </cell>
        </row>
        <row r="668">
          <cell r="A668">
            <v>664</v>
          </cell>
          <cell r="B668" t="str">
            <v xml:space="preserve">   Sewerage Services</v>
          </cell>
          <cell r="C668" t="str">
            <v xml:space="preserve">   </v>
          </cell>
        </row>
        <row r="669">
          <cell r="A669">
            <v>665</v>
          </cell>
          <cell r="B669" t="str">
            <v xml:space="preserve">      TURNOVER (£M)</v>
          </cell>
        </row>
        <row r="670">
          <cell r="A670">
            <v>666</v>
          </cell>
          <cell r="B670" t="str">
            <v xml:space="preserve">      Unmeasured - household</v>
          </cell>
        </row>
        <row r="671">
          <cell r="A671">
            <v>667</v>
          </cell>
          <cell r="B671" t="str">
            <v xml:space="preserve">      Unmeasured - non-household</v>
          </cell>
        </row>
        <row r="672">
          <cell r="A672">
            <v>668</v>
          </cell>
          <cell r="B672" t="str">
            <v xml:space="preserve">      Unmeasured</v>
          </cell>
        </row>
        <row r="673">
          <cell r="A673">
            <v>669</v>
          </cell>
          <cell r="B673" t="str">
            <v xml:space="preserve">      Measured - household</v>
          </cell>
        </row>
        <row r="674">
          <cell r="A674">
            <v>670</v>
          </cell>
          <cell r="B674" t="str">
            <v xml:space="preserve">      Measured - non-household</v>
          </cell>
        </row>
        <row r="675">
          <cell r="A675">
            <v>671</v>
          </cell>
          <cell r="B675" t="str">
            <v xml:space="preserve">      Measured</v>
          </cell>
        </row>
        <row r="676">
          <cell r="A676">
            <v>672</v>
          </cell>
          <cell r="B676" t="str">
            <v xml:space="preserve">      Trade effluent</v>
          </cell>
        </row>
        <row r="677">
          <cell r="A677">
            <v>673</v>
          </cell>
          <cell r="B677" t="str">
            <v xml:space="preserve">      Large user and special agreement</v>
          </cell>
        </row>
        <row r="678">
          <cell r="A678">
            <v>674</v>
          </cell>
          <cell r="B678" t="str">
            <v xml:space="preserve">      Revenue grants</v>
          </cell>
        </row>
        <row r="679">
          <cell r="A679">
            <v>675</v>
          </cell>
          <cell r="B679" t="str">
            <v xml:space="preserve">      Rechargeable works</v>
          </cell>
        </row>
        <row r="680">
          <cell r="A680">
            <v>676</v>
          </cell>
          <cell r="B680" t="str">
            <v xml:space="preserve">      Bulk supplies/inter company payments</v>
          </cell>
        </row>
        <row r="681">
          <cell r="A681">
            <v>677</v>
          </cell>
          <cell r="B681" t="str">
            <v xml:space="preserve">      Other appointed business (third party)</v>
          </cell>
        </row>
        <row r="682">
          <cell r="A682">
            <v>678</v>
          </cell>
          <cell r="B682" t="str">
            <v xml:space="preserve">      Third party services (excluding non-potable water)</v>
          </cell>
        </row>
        <row r="683">
          <cell r="A683">
            <v>679</v>
          </cell>
          <cell r="B683" t="str">
            <v xml:space="preserve">      Other sources (excluding large users, third parties and special agreements)</v>
          </cell>
        </row>
        <row r="684">
          <cell r="A684">
            <v>680</v>
          </cell>
          <cell r="B684" t="str">
            <v xml:space="preserve">      Total turnover</v>
          </cell>
        </row>
        <row r="685">
          <cell r="A685">
            <v>681</v>
          </cell>
          <cell r="B685" t="str">
            <v xml:space="preserve">      </v>
          </cell>
        </row>
        <row r="686">
          <cell r="A686">
            <v>682</v>
          </cell>
          <cell r="B686" t="str">
            <v xml:space="preserve">      OPERATING INCOME</v>
          </cell>
        </row>
        <row r="687">
          <cell r="A687">
            <v>683</v>
          </cell>
          <cell r="B687" t="str">
            <v xml:space="preserve">      Current cost profit or loss on the sale of fixed assets</v>
          </cell>
        </row>
        <row r="688">
          <cell r="A688">
            <v>684</v>
          </cell>
          <cell r="B688" t="str">
            <v xml:space="preserve">      Exceptional items</v>
          </cell>
        </row>
        <row r="689">
          <cell r="A689">
            <v>685</v>
          </cell>
          <cell r="B689" t="str">
            <v xml:space="preserve">      Other operating income</v>
          </cell>
        </row>
        <row r="690">
          <cell r="A690">
            <v>686</v>
          </cell>
          <cell r="B690" t="str">
            <v xml:space="preserve">      Total operating income</v>
          </cell>
        </row>
        <row r="691">
          <cell r="A691">
            <v>687</v>
          </cell>
          <cell r="B691" t="str">
            <v xml:space="preserve">      </v>
          </cell>
        </row>
        <row r="692">
          <cell r="A692">
            <v>688</v>
          </cell>
          <cell r="B692" t="str">
            <v xml:space="preserve">      WORKING CAPITAL ADJUSTMENT</v>
          </cell>
        </row>
        <row r="693">
          <cell r="A693">
            <v>689</v>
          </cell>
          <cell r="B693" t="str">
            <v xml:space="preserve">      Working capital adjustment</v>
          </cell>
        </row>
        <row r="694">
          <cell r="A694">
            <v>690</v>
          </cell>
          <cell r="B694" t="str">
            <v xml:space="preserve">      Dee Valley</v>
          </cell>
          <cell r="C694" t="str">
            <v xml:space="preserve">   </v>
          </cell>
          <cell r="D694" t="str">
            <v xml:space="preserve">   </v>
          </cell>
        </row>
        <row r="695">
          <cell r="A695">
            <v>691</v>
          </cell>
          <cell r="B695" t="str">
            <v xml:space="preserve">   Water Services</v>
          </cell>
          <cell r="C695" t="str">
            <v xml:space="preserve">   </v>
          </cell>
        </row>
        <row r="696">
          <cell r="A696">
            <v>692</v>
          </cell>
          <cell r="B696" t="str">
            <v xml:space="preserve">      TURNOVER (£M)</v>
          </cell>
        </row>
        <row r="697">
          <cell r="A697">
            <v>693</v>
          </cell>
          <cell r="B697" t="str">
            <v xml:space="preserve">      Unmeasured - household</v>
          </cell>
          <cell r="E697">
            <v>8.391</v>
          </cell>
          <cell r="F697">
            <v>8.6189999999999998</v>
          </cell>
        </row>
        <row r="698">
          <cell r="A698">
            <v>694</v>
          </cell>
          <cell r="B698" t="str">
            <v xml:space="preserve">      Unmeasured - non-household</v>
          </cell>
          <cell r="E698">
            <v>0.126</v>
          </cell>
          <cell r="F698">
            <v>0.126</v>
          </cell>
        </row>
        <row r="699">
          <cell r="A699">
            <v>695</v>
          </cell>
          <cell r="B699" t="str">
            <v xml:space="preserve">      Unmeasured</v>
          </cell>
          <cell r="C699">
            <v>8.8439999999999994</v>
          </cell>
          <cell r="D699">
            <v>8.6959999999999997</v>
          </cell>
          <cell r="E699">
            <v>8.5169999999999995</v>
          </cell>
          <cell r="F699">
            <v>8.7449999999999992</v>
          </cell>
        </row>
        <row r="700">
          <cell r="A700">
            <v>696</v>
          </cell>
          <cell r="B700" t="str">
            <v xml:space="preserve">      Measured - household</v>
          </cell>
          <cell r="E700">
            <v>2.8079999999999998</v>
          </cell>
          <cell r="F700">
            <v>3.476</v>
          </cell>
        </row>
        <row r="701">
          <cell r="A701">
            <v>697</v>
          </cell>
          <cell r="B701" t="str">
            <v xml:space="preserve">      Measured - non-household</v>
          </cell>
          <cell r="E701">
            <v>4.1220000000000008</v>
          </cell>
          <cell r="F701">
            <v>4.9800000000000004</v>
          </cell>
        </row>
        <row r="702">
          <cell r="A702">
            <v>698</v>
          </cell>
          <cell r="B702" t="str">
            <v xml:space="preserve">      Measured</v>
          </cell>
          <cell r="C702">
            <v>5.9980000000000002</v>
          </cell>
          <cell r="D702">
            <v>6.3390000000000004</v>
          </cell>
          <cell r="E702">
            <v>6.9300000000000006</v>
          </cell>
          <cell r="F702">
            <v>8.4559999999999995</v>
          </cell>
        </row>
        <row r="703">
          <cell r="A703">
            <v>699</v>
          </cell>
          <cell r="B703" t="str">
            <v xml:space="preserve">      Trade effluent</v>
          </cell>
        </row>
        <row r="704">
          <cell r="A704">
            <v>700</v>
          </cell>
          <cell r="B704" t="str">
            <v xml:space="preserve">      Large user and special agreement</v>
          </cell>
          <cell r="E704">
            <v>1.2110000000000001</v>
          </cell>
          <cell r="F704">
            <v>1.0189999999999999</v>
          </cell>
        </row>
        <row r="705">
          <cell r="A705">
            <v>701</v>
          </cell>
          <cell r="B705" t="str">
            <v xml:space="preserve">      Revenue grants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>
            <v>702</v>
          </cell>
          <cell r="B706" t="str">
            <v xml:space="preserve">      Rechargeable works</v>
          </cell>
          <cell r="E706">
            <v>5.8999999999999997E-2</v>
          </cell>
          <cell r="F706">
            <v>0</v>
          </cell>
        </row>
        <row r="707">
          <cell r="A707">
            <v>703</v>
          </cell>
          <cell r="B707" t="str">
            <v xml:space="preserve">      Bulk supplies/inter company payments</v>
          </cell>
          <cell r="E707">
            <v>4.0000000000000001E-3</v>
          </cell>
          <cell r="F707">
            <v>4.0000000000000001E-3</v>
          </cell>
        </row>
        <row r="708">
          <cell r="A708">
            <v>704</v>
          </cell>
          <cell r="B708" t="str">
            <v xml:space="preserve">      Other appointed business (third party)</v>
          </cell>
          <cell r="E708">
            <v>8.5000000000000006E-2</v>
          </cell>
          <cell r="F708">
            <v>6.4000000000000001E-2</v>
          </cell>
        </row>
        <row r="709">
          <cell r="A709">
            <v>705</v>
          </cell>
          <cell r="B709" t="str">
            <v xml:space="preserve">      Third party services (excluding non-potable water)</v>
          </cell>
          <cell r="E709">
            <v>0.14799999999999999</v>
          </cell>
          <cell r="F709">
            <v>6.8000000000000005E-2</v>
          </cell>
        </row>
        <row r="710">
          <cell r="A710">
            <v>706</v>
          </cell>
          <cell r="B710" t="str">
            <v xml:space="preserve">      Other sources (excluding large users, third parties and special agreements)</v>
          </cell>
          <cell r="E710">
            <v>0</v>
          </cell>
          <cell r="F710">
            <v>0</v>
          </cell>
        </row>
        <row r="711">
          <cell r="A711">
            <v>707</v>
          </cell>
          <cell r="B711" t="str">
            <v xml:space="preserve">      Total turnover</v>
          </cell>
          <cell r="C711">
            <v>16.213999999999999</v>
          </cell>
          <cell r="D711">
            <v>16.597000000000001</v>
          </cell>
          <cell r="E711">
            <v>16.806000000000001</v>
          </cell>
          <cell r="F711">
            <v>18.288</v>
          </cell>
        </row>
        <row r="712">
          <cell r="A712">
            <v>708</v>
          </cell>
          <cell r="B712" t="str">
            <v xml:space="preserve">      </v>
          </cell>
        </row>
        <row r="713">
          <cell r="A713">
            <v>709</v>
          </cell>
          <cell r="B713" t="str">
            <v xml:space="preserve">      OPERATING INCOME</v>
          </cell>
        </row>
        <row r="714">
          <cell r="A714">
            <v>710</v>
          </cell>
          <cell r="B714" t="str">
            <v xml:space="preserve">      Current cost profit or loss on the sale of fixed assets</v>
          </cell>
          <cell r="C714">
            <v>0</v>
          </cell>
          <cell r="D714">
            <v>-3.3000000000000002E-2</v>
          </cell>
          <cell r="E714">
            <v>0</v>
          </cell>
          <cell r="F714">
            <v>-0.495</v>
          </cell>
        </row>
        <row r="715">
          <cell r="A715">
            <v>711</v>
          </cell>
          <cell r="B715" t="str">
            <v xml:space="preserve">      Exceptional items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>
            <v>712</v>
          </cell>
          <cell r="B716" t="str">
            <v xml:space="preserve">      Other operating income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>
            <v>713</v>
          </cell>
          <cell r="B717" t="str">
            <v xml:space="preserve">      Total operating income</v>
          </cell>
          <cell r="C717">
            <v>0</v>
          </cell>
          <cell r="D717">
            <v>-3.3000000000000002E-2</v>
          </cell>
          <cell r="E717">
            <v>0</v>
          </cell>
          <cell r="F717">
            <v>-0.495</v>
          </cell>
        </row>
        <row r="718">
          <cell r="A718">
            <v>714</v>
          </cell>
          <cell r="B718" t="str">
            <v xml:space="preserve">      </v>
          </cell>
        </row>
        <row r="719">
          <cell r="A719">
            <v>715</v>
          </cell>
          <cell r="B719" t="str">
            <v xml:space="preserve">      WORKING CAPITAL ADJUSTMENT</v>
          </cell>
        </row>
        <row r="720">
          <cell r="A720">
            <v>716</v>
          </cell>
          <cell r="B720" t="str">
            <v xml:space="preserve">      Working capital adjustment</v>
          </cell>
          <cell r="C720">
            <v>-4.4999999999999998E-2</v>
          </cell>
          <cell r="D720">
            <v>7.4999999999999997E-2</v>
          </cell>
          <cell r="E720">
            <v>0.13500000000000001</v>
          </cell>
          <cell r="F720">
            <v>0.08</v>
          </cell>
        </row>
        <row r="721">
          <cell r="A721">
            <v>717</v>
          </cell>
          <cell r="B721" t="str">
            <v xml:space="preserve">   Sewerage Services</v>
          </cell>
          <cell r="C721" t="str">
            <v xml:space="preserve">   </v>
          </cell>
        </row>
        <row r="722">
          <cell r="A722">
            <v>718</v>
          </cell>
          <cell r="B722" t="str">
            <v xml:space="preserve">      TURNOVER (£M)</v>
          </cell>
        </row>
        <row r="723">
          <cell r="A723">
            <v>719</v>
          </cell>
          <cell r="B723" t="str">
            <v xml:space="preserve">      Unmeasured - household</v>
          </cell>
        </row>
        <row r="724">
          <cell r="A724">
            <v>720</v>
          </cell>
          <cell r="B724" t="str">
            <v xml:space="preserve">      Unmeasured - non-household</v>
          </cell>
        </row>
        <row r="725">
          <cell r="A725">
            <v>721</v>
          </cell>
          <cell r="B725" t="str">
            <v xml:space="preserve">      Unmeasured</v>
          </cell>
        </row>
        <row r="726">
          <cell r="A726">
            <v>722</v>
          </cell>
          <cell r="B726" t="str">
            <v xml:space="preserve">      Measured - household</v>
          </cell>
        </row>
        <row r="727">
          <cell r="A727">
            <v>723</v>
          </cell>
          <cell r="B727" t="str">
            <v xml:space="preserve">      Measured - non-household</v>
          </cell>
        </row>
        <row r="728">
          <cell r="A728">
            <v>724</v>
          </cell>
          <cell r="B728" t="str">
            <v xml:space="preserve">      Measured</v>
          </cell>
        </row>
        <row r="729">
          <cell r="A729">
            <v>725</v>
          </cell>
          <cell r="B729" t="str">
            <v xml:space="preserve">      Trade effluent</v>
          </cell>
        </row>
        <row r="730">
          <cell r="A730">
            <v>726</v>
          </cell>
          <cell r="B730" t="str">
            <v xml:space="preserve">      Large user and special agreement</v>
          </cell>
        </row>
        <row r="731">
          <cell r="A731">
            <v>727</v>
          </cell>
          <cell r="B731" t="str">
            <v xml:space="preserve">      Revenue grants</v>
          </cell>
        </row>
        <row r="732">
          <cell r="A732">
            <v>728</v>
          </cell>
          <cell r="B732" t="str">
            <v xml:space="preserve">      Rechargeable works</v>
          </cell>
        </row>
        <row r="733">
          <cell r="A733">
            <v>729</v>
          </cell>
          <cell r="B733" t="str">
            <v xml:space="preserve">      Bulk supplies/inter company payments</v>
          </cell>
        </row>
        <row r="734">
          <cell r="A734">
            <v>730</v>
          </cell>
          <cell r="B734" t="str">
            <v xml:space="preserve">      Other appointed business (third party)</v>
          </cell>
        </row>
        <row r="735">
          <cell r="A735">
            <v>731</v>
          </cell>
          <cell r="B735" t="str">
            <v xml:space="preserve">      Third party services (excluding non-potable water)</v>
          </cell>
        </row>
        <row r="736">
          <cell r="A736">
            <v>732</v>
          </cell>
          <cell r="B736" t="str">
            <v xml:space="preserve">      Other sources (excluding large users, third parties and special agreements)</v>
          </cell>
        </row>
        <row r="737">
          <cell r="A737">
            <v>733</v>
          </cell>
          <cell r="B737" t="str">
            <v xml:space="preserve">      Total turnover</v>
          </cell>
        </row>
        <row r="738">
          <cell r="A738">
            <v>734</v>
          </cell>
          <cell r="B738" t="str">
            <v xml:space="preserve">      </v>
          </cell>
        </row>
        <row r="739">
          <cell r="A739">
            <v>735</v>
          </cell>
          <cell r="B739" t="str">
            <v xml:space="preserve">      OPERATING INCOME</v>
          </cell>
        </row>
        <row r="740">
          <cell r="A740">
            <v>736</v>
          </cell>
          <cell r="B740" t="str">
            <v xml:space="preserve">      Current cost profit or loss on the sale of fixed assets</v>
          </cell>
        </row>
        <row r="741">
          <cell r="A741">
            <v>737</v>
          </cell>
          <cell r="B741" t="str">
            <v xml:space="preserve">      Exceptional items</v>
          </cell>
        </row>
        <row r="742">
          <cell r="A742">
            <v>738</v>
          </cell>
          <cell r="B742" t="str">
            <v xml:space="preserve">      Other operating income</v>
          </cell>
        </row>
        <row r="743">
          <cell r="A743">
            <v>739</v>
          </cell>
          <cell r="B743" t="str">
            <v xml:space="preserve">      Total operating income</v>
          </cell>
        </row>
        <row r="744">
          <cell r="A744">
            <v>740</v>
          </cell>
          <cell r="B744" t="str">
            <v xml:space="preserve">      </v>
          </cell>
        </row>
        <row r="745">
          <cell r="A745">
            <v>741</v>
          </cell>
          <cell r="B745" t="str">
            <v xml:space="preserve">      WORKING CAPITAL ADJUSTMENT</v>
          </cell>
        </row>
        <row r="746">
          <cell r="A746">
            <v>742</v>
          </cell>
          <cell r="B746" t="str">
            <v xml:space="preserve">      Working capital adjustment</v>
          </cell>
        </row>
        <row r="747">
          <cell r="A747">
            <v>743</v>
          </cell>
          <cell r="B747" t="str">
            <v xml:space="preserve">      Folkestone</v>
          </cell>
          <cell r="C747" t="str">
            <v xml:space="preserve">   </v>
          </cell>
          <cell r="D747" t="str">
            <v xml:space="preserve">   </v>
          </cell>
        </row>
        <row r="748">
          <cell r="A748">
            <v>744</v>
          </cell>
          <cell r="B748" t="str">
            <v xml:space="preserve">   Water Services</v>
          </cell>
          <cell r="C748" t="str">
            <v xml:space="preserve">   </v>
          </cell>
        </row>
        <row r="749">
          <cell r="A749">
            <v>745</v>
          </cell>
          <cell r="B749" t="str">
            <v xml:space="preserve">      TURNOVER (£M)</v>
          </cell>
        </row>
        <row r="750">
          <cell r="A750">
            <v>746</v>
          </cell>
          <cell r="B750" t="str">
            <v xml:space="preserve">      Unmeasured - household</v>
          </cell>
          <cell r="E750">
            <v>6.3220000000000001</v>
          </cell>
          <cell r="F750">
            <v>6.3479999999999999</v>
          </cell>
        </row>
        <row r="751">
          <cell r="A751">
            <v>747</v>
          </cell>
          <cell r="B751" t="str">
            <v xml:space="preserve">      Unmeasured - non-household</v>
          </cell>
          <cell r="E751">
            <v>0.14599999999999999</v>
          </cell>
          <cell r="F751">
            <v>0.156</v>
          </cell>
        </row>
        <row r="752">
          <cell r="A752">
            <v>748</v>
          </cell>
          <cell r="B752" t="str">
            <v xml:space="preserve">      Unmeasured</v>
          </cell>
          <cell r="C752">
            <v>5.9589999999999996</v>
          </cell>
          <cell r="D752">
            <v>6.3049999999999997</v>
          </cell>
          <cell r="E752">
            <v>6.468</v>
          </cell>
          <cell r="F752">
            <v>6.5039999999999996</v>
          </cell>
        </row>
        <row r="753">
          <cell r="A753">
            <v>749</v>
          </cell>
          <cell r="B753" t="str">
            <v xml:space="preserve">      Measured - household</v>
          </cell>
          <cell r="E753">
            <v>3.0550000000000002</v>
          </cell>
          <cell r="F753">
            <v>3.786</v>
          </cell>
        </row>
        <row r="754">
          <cell r="A754">
            <v>750</v>
          </cell>
          <cell r="B754" t="str">
            <v xml:space="preserve">      Measured - non-household</v>
          </cell>
          <cell r="E754">
            <v>2.6640000000000001</v>
          </cell>
          <cell r="F754">
            <v>2.734</v>
          </cell>
        </row>
        <row r="755">
          <cell r="A755">
            <v>751</v>
          </cell>
          <cell r="B755" t="str">
            <v xml:space="preserve">      Measured</v>
          </cell>
          <cell r="C755">
            <v>4.8739999999999997</v>
          </cell>
          <cell r="D755">
            <v>5.673</v>
          </cell>
          <cell r="E755">
            <v>5.7189999999999994</v>
          </cell>
          <cell r="F755">
            <v>6.52</v>
          </cell>
        </row>
        <row r="756">
          <cell r="A756">
            <v>752</v>
          </cell>
          <cell r="B756" t="str">
            <v xml:space="preserve">      Trade effluent</v>
          </cell>
        </row>
        <row r="757">
          <cell r="A757">
            <v>753</v>
          </cell>
          <cell r="B757" t="str">
            <v xml:space="preserve">      Large user and special agreement</v>
          </cell>
          <cell r="E757">
            <v>1.9219999999999999</v>
          </cell>
          <cell r="F757">
            <v>2.2000000000000002</v>
          </cell>
        </row>
        <row r="758">
          <cell r="A758">
            <v>754</v>
          </cell>
          <cell r="B758" t="str">
            <v xml:space="preserve">      Revenue grants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>
            <v>755</v>
          </cell>
          <cell r="B759" t="str">
            <v xml:space="preserve">      Rechargeable works</v>
          </cell>
          <cell r="E759">
            <v>8.5000000000000006E-2</v>
          </cell>
          <cell r="F759">
            <v>0.184</v>
          </cell>
        </row>
        <row r="760">
          <cell r="A760">
            <v>756</v>
          </cell>
          <cell r="B760" t="str">
            <v xml:space="preserve">      Bulk supplies/inter company payments</v>
          </cell>
          <cell r="E760">
            <v>6.0000000000000001E-3</v>
          </cell>
          <cell r="F760">
            <v>5.0000000000000001E-3</v>
          </cell>
        </row>
        <row r="761">
          <cell r="A761">
            <v>757</v>
          </cell>
          <cell r="B761" t="str">
            <v xml:space="preserve">      Other appointed business (third party)</v>
          </cell>
          <cell r="E761">
            <v>0</v>
          </cell>
          <cell r="F761">
            <v>0</v>
          </cell>
        </row>
        <row r="762">
          <cell r="A762">
            <v>758</v>
          </cell>
          <cell r="B762" t="str">
            <v xml:space="preserve">      Third party services (excluding non-potable water)</v>
          </cell>
          <cell r="E762">
            <v>9.0999999999999998E-2</v>
          </cell>
          <cell r="F762">
            <v>0.189</v>
          </cell>
        </row>
        <row r="763">
          <cell r="A763">
            <v>759</v>
          </cell>
          <cell r="B763" t="str">
            <v xml:space="preserve">      Other sources (excluding large users, third parties and special agreements)</v>
          </cell>
          <cell r="E763">
            <v>0</v>
          </cell>
          <cell r="F763">
            <v>0</v>
          </cell>
        </row>
        <row r="764">
          <cell r="A764">
            <v>760</v>
          </cell>
          <cell r="B764" t="str">
            <v xml:space="preserve">      Total turnover</v>
          </cell>
          <cell r="C764">
            <v>13.12</v>
          </cell>
          <cell r="D764">
            <v>13.769</v>
          </cell>
          <cell r="E764">
            <v>14.2</v>
          </cell>
          <cell r="F764">
            <v>15.413</v>
          </cell>
        </row>
        <row r="765">
          <cell r="A765">
            <v>761</v>
          </cell>
          <cell r="B765" t="str">
            <v xml:space="preserve">      </v>
          </cell>
        </row>
        <row r="766">
          <cell r="A766">
            <v>762</v>
          </cell>
          <cell r="B766" t="str">
            <v xml:space="preserve">      OPERATING INCOME</v>
          </cell>
        </row>
        <row r="767">
          <cell r="A767">
            <v>763</v>
          </cell>
          <cell r="B767" t="str">
            <v xml:space="preserve">      Current cost profit or loss on the sale of fixed assets</v>
          </cell>
          <cell r="C767">
            <v>-1.4E-2</v>
          </cell>
          <cell r="D767">
            <v>-4.1000000000000002E-2</v>
          </cell>
          <cell r="E767">
            <v>8.6999999999999994E-2</v>
          </cell>
          <cell r="F767">
            <v>2E-3</v>
          </cell>
        </row>
        <row r="768">
          <cell r="A768">
            <v>764</v>
          </cell>
          <cell r="B768" t="str">
            <v xml:space="preserve">      Exceptional items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>
            <v>765</v>
          </cell>
          <cell r="B769" t="str">
            <v xml:space="preserve">      Other operating income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>
            <v>766</v>
          </cell>
          <cell r="B770" t="str">
            <v xml:space="preserve">      Total operating income</v>
          </cell>
          <cell r="C770">
            <v>-1.4E-2</v>
          </cell>
          <cell r="D770">
            <v>-4.1000000000000002E-2</v>
          </cell>
          <cell r="E770">
            <v>8.6999999999999994E-2</v>
          </cell>
          <cell r="F770">
            <v>2E-3</v>
          </cell>
        </row>
        <row r="771">
          <cell r="A771">
            <v>767</v>
          </cell>
          <cell r="B771" t="str">
            <v xml:space="preserve">      </v>
          </cell>
        </row>
        <row r="772">
          <cell r="A772">
            <v>768</v>
          </cell>
          <cell r="B772" t="str">
            <v xml:space="preserve">      WORKING CAPITAL ADJUSTMENT</v>
          </cell>
        </row>
        <row r="773">
          <cell r="A773">
            <v>769</v>
          </cell>
          <cell r="B773" t="str">
            <v xml:space="preserve">      Working capital adjustment</v>
          </cell>
          <cell r="C773">
            <v>5.3999999999999999E-2</v>
          </cell>
          <cell r="D773">
            <v>8.3000000000000004E-2</v>
          </cell>
          <cell r="E773">
            <v>8.7999999999999995E-2</v>
          </cell>
          <cell r="F773">
            <v>0.10199999999999999</v>
          </cell>
        </row>
        <row r="774">
          <cell r="A774">
            <v>770</v>
          </cell>
          <cell r="B774" t="str">
            <v xml:space="preserve">   Sewerage Services</v>
          </cell>
          <cell r="C774" t="str">
            <v xml:space="preserve">   </v>
          </cell>
        </row>
        <row r="775">
          <cell r="A775">
            <v>771</v>
          </cell>
          <cell r="B775" t="str">
            <v xml:space="preserve">      TURNOVER (£M)</v>
          </cell>
        </row>
        <row r="776">
          <cell r="A776">
            <v>772</v>
          </cell>
          <cell r="B776" t="str">
            <v xml:space="preserve">      Unmeasured - household</v>
          </cell>
        </row>
        <row r="777">
          <cell r="A777">
            <v>773</v>
          </cell>
          <cell r="B777" t="str">
            <v xml:space="preserve">      Unmeasured - non-household</v>
          </cell>
        </row>
        <row r="778">
          <cell r="A778">
            <v>774</v>
          </cell>
          <cell r="B778" t="str">
            <v xml:space="preserve">      Unmeasured</v>
          </cell>
        </row>
        <row r="779">
          <cell r="A779">
            <v>775</v>
          </cell>
          <cell r="B779" t="str">
            <v xml:space="preserve">      Measured - household</v>
          </cell>
        </row>
        <row r="780">
          <cell r="A780">
            <v>776</v>
          </cell>
          <cell r="B780" t="str">
            <v xml:space="preserve">      Measured - non-household</v>
          </cell>
        </row>
        <row r="781">
          <cell r="A781">
            <v>777</v>
          </cell>
          <cell r="B781" t="str">
            <v xml:space="preserve">      Measured</v>
          </cell>
        </row>
        <row r="782">
          <cell r="A782">
            <v>778</v>
          </cell>
          <cell r="B782" t="str">
            <v xml:space="preserve">      Trade effluent</v>
          </cell>
        </row>
        <row r="783">
          <cell r="A783">
            <v>779</v>
          </cell>
          <cell r="B783" t="str">
            <v xml:space="preserve">      Large user and special agreement</v>
          </cell>
        </row>
        <row r="784">
          <cell r="A784">
            <v>780</v>
          </cell>
          <cell r="B784" t="str">
            <v xml:space="preserve">      Revenue grants</v>
          </cell>
        </row>
        <row r="785">
          <cell r="A785">
            <v>781</v>
          </cell>
          <cell r="B785" t="str">
            <v xml:space="preserve">      Rechargeable works</v>
          </cell>
        </row>
        <row r="786">
          <cell r="A786">
            <v>782</v>
          </cell>
          <cell r="B786" t="str">
            <v xml:space="preserve">      Bulk supplies/inter company payments</v>
          </cell>
        </row>
        <row r="787">
          <cell r="A787">
            <v>783</v>
          </cell>
          <cell r="B787" t="str">
            <v xml:space="preserve">      Other appointed business (third party)</v>
          </cell>
        </row>
        <row r="788">
          <cell r="A788">
            <v>784</v>
          </cell>
          <cell r="B788" t="str">
            <v xml:space="preserve">      Third party services (excluding non-potable water)</v>
          </cell>
        </row>
        <row r="789">
          <cell r="A789">
            <v>785</v>
          </cell>
          <cell r="B789" t="str">
            <v xml:space="preserve">      Other sources (excluding large users, third parties and special agreements)</v>
          </cell>
        </row>
        <row r="790">
          <cell r="A790">
            <v>786</v>
          </cell>
          <cell r="B790" t="str">
            <v xml:space="preserve">      Total turnover</v>
          </cell>
        </row>
        <row r="791">
          <cell r="A791">
            <v>787</v>
          </cell>
          <cell r="B791" t="str">
            <v xml:space="preserve">      </v>
          </cell>
        </row>
        <row r="792">
          <cell r="A792">
            <v>788</v>
          </cell>
          <cell r="B792" t="str">
            <v xml:space="preserve">      OPERATING INCOME</v>
          </cell>
        </row>
        <row r="793">
          <cell r="A793">
            <v>789</v>
          </cell>
          <cell r="B793" t="str">
            <v xml:space="preserve">      Current cost profit or loss on the sale of fixed assets</v>
          </cell>
        </row>
        <row r="794">
          <cell r="A794">
            <v>790</v>
          </cell>
          <cell r="B794" t="str">
            <v xml:space="preserve">      Exceptional items</v>
          </cell>
        </row>
        <row r="795">
          <cell r="A795">
            <v>791</v>
          </cell>
          <cell r="B795" t="str">
            <v xml:space="preserve">      Other operating income</v>
          </cell>
        </row>
        <row r="796">
          <cell r="A796">
            <v>792</v>
          </cell>
          <cell r="B796" t="str">
            <v xml:space="preserve">      Total operating income</v>
          </cell>
        </row>
        <row r="797">
          <cell r="A797">
            <v>793</v>
          </cell>
          <cell r="B797" t="str">
            <v xml:space="preserve">      </v>
          </cell>
        </row>
        <row r="798">
          <cell r="A798">
            <v>794</v>
          </cell>
          <cell r="B798" t="str">
            <v xml:space="preserve">      WORKING CAPITAL ADJUSTMENT</v>
          </cell>
        </row>
        <row r="799">
          <cell r="A799">
            <v>795</v>
          </cell>
          <cell r="B799" t="str">
            <v xml:space="preserve">      Working capital adjustment</v>
          </cell>
        </row>
        <row r="800">
          <cell r="A800">
            <v>796</v>
          </cell>
          <cell r="B800" t="str">
            <v xml:space="preserve">      Mid Kent</v>
          </cell>
          <cell r="C800" t="str">
            <v xml:space="preserve">   </v>
          </cell>
          <cell r="D800" t="str">
            <v xml:space="preserve">   </v>
          </cell>
        </row>
        <row r="801">
          <cell r="A801">
            <v>797</v>
          </cell>
          <cell r="B801" t="str">
            <v xml:space="preserve">   Water Services</v>
          </cell>
          <cell r="C801" t="str">
            <v xml:space="preserve">   </v>
          </cell>
        </row>
        <row r="802">
          <cell r="A802">
            <v>798</v>
          </cell>
          <cell r="B802" t="str">
            <v xml:space="preserve">      TURNOVER (£M)</v>
          </cell>
        </row>
        <row r="803">
          <cell r="A803">
            <v>799</v>
          </cell>
          <cell r="B803" t="str">
            <v xml:space="preserve">      Unmeasured - household</v>
          </cell>
          <cell r="E803">
            <v>20.448</v>
          </cell>
          <cell r="F803">
            <v>22.545999999999999</v>
          </cell>
        </row>
        <row r="804">
          <cell r="A804">
            <v>800</v>
          </cell>
          <cell r="B804" t="str">
            <v xml:space="preserve">      Unmeasured - non-household</v>
          </cell>
          <cell r="E804">
            <v>0.502</v>
          </cell>
          <cell r="F804">
            <v>0.52300000000000002</v>
          </cell>
        </row>
        <row r="805">
          <cell r="A805">
            <v>801</v>
          </cell>
          <cell r="B805" t="str">
            <v xml:space="preserve">      Unmeasured</v>
          </cell>
          <cell r="C805">
            <v>21.143999999999998</v>
          </cell>
          <cell r="D805">
            <v>21.071999999999999</v>
          </cell>
          <cell r="E805">
            <v>20.95</v>
          </cell>
          <cell r="F805">
            <v>23.068999999999999</v>
          </cell>
        </row>
        <row r="806">
          <cell r="A806">
            <v>802</v>
          </cell>
          <cell r="B806" t="str">
            <v xml:space="preserve">      Measured - household</v>
          </cell>
          <cell r="E806">
            <v>8.1120000000000001</v>
          </cell>
          <cell r="F806">
            <v>9.8290000000000006</v>
          </cell>
        </row>
        <row r="807">
          <cell r="A807">
            <v>803</v>
          </cell>
          <cell r="B807" t="str">
            <v xml:space="preserve">      Measured - non-household</v>
          </cell>
          <cell r="E807">
            <v>8.7249999999999996</v>
          </cell>
          <cell r="F807">
            <v>9.343</v>
          </cell>
        </row>
        <row r="808">
          <cell r="A808">
            <v>804</v>
          </cell>
          <cell r="B808" t="str">
            <v xml:space="preserve">      Measured</v>
          </cell>
          <cell r="C808">
            <v>14.614000000000001</v>
          </cell>
          <cell r="D808">
            <v>16.257999999999999</v>
          </cell>
          <cell r="E808">
            <v>16.837</v>
          </cell>
          <cell r="F808">
            <v>19.172000000000001</v>
          </cell>
        </row>
        <row r="809">
          <cell r="A809">
            <v>805</v>
          </cell>
          <cell r="B809" t="str">
            <v xml:space="preserve">      Trade effluent</v>
          </cell>
        </row>
        <row r="810">
          <cell r="A810">
            <v>806</v>
          </cell>
          <cell r="B810" t="str">
            <v xml:space="preserve">      Large user and special agreement</v>
          </cell>
          <cell r="E810">
            <v>0.68300000000000005</v>
          </cell>
          <cell r="F810">
            <v>1.5109999999999999</v>
          </cell>
        </row>
        <row r="811">
          <cell r="A811">
            <v>807</v>
          </cell>
          <cell r="B811" t="str">
            <v xml:space="preserve">      Revenue grants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>
            <v>808</v>
          </cell>
          <cell r="B812" t="str">
            <v xml:space="preserve">      Rechargeable works</v>
          </cell>
          <cell r="E812">
            <v>0</v>
          </cell>
          <cell r="F812">
            <v>0</v>
          </cell>
        </row>
        <row r="813">
          <cell r="A813">
            <v>809</v>
          </cell>
          <cell r="B813" t="str">
            <v xml:space="preserve">      Bulk supplies/inter company payments</v>
          </cell>
          <cell r="E813">
            <v>0.17100000000000001</v>
          </cell>
          <cell r="F813">
            <v>0.17499999999999999</v>
          </cell>
        </row>
        <row r="814">
          <cell r="A814">
            <v>810</v>
          </cell>
          <cell r="B814" t="str">
            <v xml:space="preserve">      Other appointed business (third party)</v>
          </cell>
          <cell r="E814">
            <v>0.44500000000000001</v>
          </cell>
          <cell r="F814">
            <v>0.46700000000000003</v>
          </cell>
        </row>
        <row r="815">
          <cell r="A815">
            <v>811</v>
          </cell>
          <cell r="B815" t="str">
            <v xml:space="preserve">      Third party services (excluding non-potable water)</v>
          </cell>
          <cell r="E815">
            <v>0.61599999999999999</v>
          </cell>
          <cell r="F815">
            <v>0.64200000000000002</v>
          </cell>
        </row>
        <row r="816">
          <cell r="A816">
            <v>812</v>
          </cell>
          <cell r="B816" t="str">
            <v xml:space="preserve">      Other sources (excluding large users, third parties and special agreements)</v>
          </cell>
          <cell r="E816">
            <v>7.8E-2</v>
          </cell>
          <cell r="F816">
            <v>0</v>
          </cell>
        </row>
        <row r="817">
          <cell r="A817">
            <v>813</v>
          </cell>
          <cell r="B817" t="str">
            <v xml:space="preserve">      Total turnover</v>
          </cell>
          <cell r="C817">
            <v>36.831000000000003</v>
          </cell>
          <cell r="D817">
            <v>38.905999999999999</v>
          </cell>
          <cell r="E817">
            <v>39.164000000000001</v>
          </cell>
          <cell r="F817">
            <v>44.393999999999998</v>
          </cell>
        </row>
        <row r="818">
          <cell r="A818">
            <v>814</v>
          </cell>
          <cell r="B818" t="str">
            <v xml:space="preserve">      </v>
          </cell>
        </row>
        <row r="819">
          <cell r="A819">
            <v>815</v>
          </cell>
          <cell r="B819" t="str">
            <v xml:space="preserve">      OPERATING INCOME</v>
          </cell>
        </row>
        <row r="820">
          <cell r="A820">
            <v>816</v>
          </cell>
          <cell r="B820" t="str">
            <v xml:space="preserve">      Current cost profit or loss on the sale of fixed assets</v>
          </cell>
          <cell r="C820">
            <v>1.2130000000000001</v>
          </cell>
          <cell r="D820">
            <v>1.647</v>
          </cell>
          <cell r="E820">
            <v>0.158</v>
          </cell>
          <cell r="F820">
            <v>0.14599999999999999</v>
          </cell>
        </row>
        <row r="821">
          <cell r="A821">
            <v>817</v>
          </cell>
          <cell r="B821" t="str">
            <v xml:space="preserve">      Exceptional items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>
            <v>818</v>
          </cell>
          <cell r="B822" t="str">
            <v xml:space="preserve">      Other operating income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>
            <v>819</v>
          </cell>
          <cell r="B823" t="str">
            <v xml:space="preserve">      Total operating income</v>
          </cell>
          <cell r="C823">
            <v>1.2130000000000001</v>
          </cell>
          <cell r="D823">
            <v>1.647</v>
          </cell>
          <cell r="E823">
            <v>0.158</v>
          </cell>
          <cell r="F823">
            <v>0.14599999999999999</v>
          </cell>
        </row>
        <row r="824">
          <cell r="A824">
            <v>820</v>
          </cell>
          <cell r="B824" t="str">
            <v xml:space="preserve">      </v>
          </cell>
        </row>
        <row r="825">
          <cell r="A825">
            <v>821</v>
          </cell>
          <cell r="B825" t="str">
            <v xml:space="preserve">      WORKING CAPITAL ADJUSTMENT</v>
          </cell>
        </row>
        <row r="826">
          <cell r="A826">
            <v>822</v>
          </cell>
          <cell r="B826" t="str">
            <v xml:space="preserve">      Working capital adjustment</v>
          </cell>
          <cell r="C826">
            <v>0.73</v>
          </cell>
          <cell r="D826">
            <v>0.47499999999999998</v>
          </cell>
          <cell r="E826">
            <v>0.64800000000000002</v>
          </cell>
          <cell r="F826">
            <v>0.318</v>
          </cell>
        </row>
        <row r="827">
          <cell r="A827">
            <v>823</v>
          </cell>
          <cell r="B827" t="str">
            <v xml:space="preserve">   Sewerage Services</v>
          </cell>
          <cell r="C827" t="str">
            <v xml:space="preserve">   </v>
          </cell>
        </row>
        <row r="828">
          <cell r="A828">
            <v>824</v>
          </cell>
          <cell r="B828" t="str">
            <v xml:space="preserve">      TURNOVER (£M)</v>
          </cell>
        </row>
        <row r="829">
          <cell r="A829">
            <v>825</v>
          </cell>
          <cell r="B829" t="str">
            <v xml:space="preserve">      Unmeasured - household</v>
          </cell>
        </row>
        <row r="830">
          <cell r="A830">
            <v>826</v>
          </cell>
          <cell r="B830" t="str">
            <v xml:space="preserve">      Unmeasured - non-household</v>
          </cell>
        </row>
        <row r="831">
          <cell r="A831">
            <v>827</v>
          </cell>
          <cell r="B831" t="str">
            <v xml:space="preserve">      Unmeasured</v>
          </cell>
        </row>
        <row r="832">
          <cell r="A832">
            <v>828</v>
          </cell>
          <cell r="B832" t="str">
            <v xml:space="preserve">      Measured - household</v>
          </cell>
        </row>
        <row r="833">
          <cell r="A833">
            <v>829</v>
          </cell>
          <cell r="B833" t="str">
            <v xml:space="preserve">      Measured - non-household</v>
          </cell>
        </row>
        <row r="834">
          <cell r="A834">
            <v>830</v>
          </cell>
          <cell r="B834" t="str">
            <v xml:space="preserve">      Measured</v>
          </cell>
        </row>
        <row r="835">
          <cell r="A835">
            <v>831</v>
          </cell>
          <cell r="B835" t="str">
            <v xml:space="preserve">      Trade effluent</v>
          </cell>
        </row>
        <row r="836">
          <cell r="A836">
            <v>832</v>
          </cell>
          <cell r="B836" t="str">
            <v xml:space="preserve">      Large user and special agreement</v>
          </cell>
        </row>
        <row r="837">
          <cell r="A837">
            <v>833</v>
          </cell>
          <cell r="B837" t="str">
            <v xml:space="preserve">      Revenue grants</v>
          </cell>
        </row>
        <row r="838">
          <cell r="A838">
            <v>834</v>
          </cell>
          <cell r="B838" t="str">
            <v xml:space="preserve">      Rechargeable works</v>
          </cell>
        </row>
        <row r="839">
          <cell r="A839">
            <v>835</v>
          </cell>
          <cell r="B839" t="str">
            <v xml:space="preserve">      Bulk supplies/inter company payments</v>
          </cell>
        </row>
        <row r="840">
          <cell r="A840">
            <v>836</v>
          </cell>
          <cell r="B840" t="str">
            <v xml:space="preserve">      Other appointed business (third party)</v>
          </cell>
        </row>
        <row r="841">
          <cell r="A841">
            <v>837</v>
          </cell>
          <cell r="B841" t="str">
            <v xml:space="preserve">      Third party services (excluding non-potable water)</v>
          </cell>
        </row>
        <row r="842">
          <cell r="A842">
            <v>838</v>
          </cell>
          <cell r="B842" t="str">
            <v xml:space="preserve">      Other sources (excluding large users, third parties and special agreements)</v>
          </cell>
        </row>
        <row r="843">
          <cell r="A843">
            <v>839</v>
          </cell>
          <cell r="B843" t="str">
            <v xml:space="preserve">      Total turnover</v>
          </cell>
        </row>
        <row r="844">
          <cell r="A844">
            <v>840</v>
          </cell>
          <cell r="B844" t="str">
            <v xml:space="preserve">      </v>
          </cell>
        </row>
        <row r="845">
          <cell r="A845">
            <v>841</v>
          </cell>
          <cell r="B845" t="str">
            <v xml:space="preserve">      OPERATING INCOME</v>
          </cell>
        </row>
        <row r="846">
          <cell r="A846">
            <v>842</v>
          </cell>
          <cell r="B846" t="str">
            <v xml:space="preserve">      Current cost profit or loss on the sale of fixed assets</v>
          </cell>
        </row>
        <row r="847">
          <cell r="A847">
            <v>843</v>
          </cell>
          <cell r="B847" t="str">
            <v xml:space="preserve">      Exceptional items</v>
          </cell>
        </row>
        <row r="848">
          <cell r="A848">
            <v>844</v>
          </cell>
          <cell r="B848" t="str">
            <v xml:space="preserve">      Other operating income</v>
          </cell>
        </row>
        <row r="849">
          <cell r="A849">
            <v>845</v>
          </cell>
          <cell r="B849" t="str">
            <v xml:space="preserve">      Total operating income</v>
          </cell>
        </row>
        <row r="850">
          <cell r="A850">
            <v>846</v>
          </cell>
          <cell r="B850" t="str">
            <v xml:space="preserve">      </v>
          </cell>
        </row>
        <row r="851">
          <cell r="A851">
            <v>847</v>
          </cell>
          <cell r="B851" t="str">
            <v xml:space="preserve">      WORKING CAPITAL ADJUSTMENT</v>
          </cell>
        </row>
        <row r="852">
          <cell r="A852">
            <v>848</v>
          </cell>
          <cell r="B852" t="str">
            <v xml:space="preserve">      Working capital adjustment</v>
          </cell>
        </row>
        <row r="853">
          <cell r="A853">
            <v>849</v>
          </cell>
          <cell r="B853" t="str">
            <v xml:space="preserve">      Portsmouth</v>
          </cell>
          <cell r="C853" t="str">
            <v xml:space="preserve">   </v>
          </cell>
          <cell r="D853" t="str">
            <v xml:space="preserve">   </v>
          </cell>
        </row>
        <row r="854">
          <cell r="A854">
            <v>850</v>
          </cell>
          <cell r="B854" t="str">
            <v xml:space="preserve">   Water Services</v>
          </cell>
          <cell r="C854" t="str">
            <v xml:space="preserve">   </v>
          </cell>
        </row>
        <row r="855">
          <cell r="A855">
            <v>851</v>
          </cell>
          <cell r="B855" t="str">
            <v xml:space="preserve">      TURNOVER (£M)</v>
          </cell>
        </row>
        <row r="856">
          <cell r="A856">
            <v>852</v>
          </cell>
          <cell r="B856" t="str">
            <v xml:space="preserve">      Unmeasured - household</v>
          </cell>
          <cell r="E856">
            <v>19.916</v>
          </cell>
          <cell r="F856">
            <v>20.289000000000001</v>
          </cell>
        </row>
        <row r="857">
          <cell r="A857">
            <v>853</v>
          </cell>
          <cell r="B857" t="str">
            <v xml:space="preserve">      Unmeasured - non-household</v>
          </cell>
          <cell r="E857">
            <v>0.38300000000000001</v>
          </cell>
          <cell r="F857">
            <v>0.38200000000000001</v>
          </cell>
        </row>
        <row r="858">
          <cell r="A858">
            <v>854</v>
          </cell>
          <cell r="B858" t="str">
            <v xml:space="preserve">      Unmeasured</v>
          </cell>
          <cell r="C858">
            <v>19.719000000000001</v>
          </cell>
          <cell r="D858">
            <v>19.983000000000001</v>
          </cell>
          <cell r="E858">
            <v>20.298999999999999</v>
          </cell>
          <cell r="F858">
            <v>20.670999999999999</v>
          </cell>
        </row>
        <row r="859">
          <cell r="A859">
            <v>855</v>
          </cell>
          <cell r="B859" t="str">
            <v xml:space="preserve">      Measured - household</v>
          </cell>
          <cell r="E859">
            <v>0.96899999999999997</v>
          </cell>
          <cell r="F859">
            <v>1.17</v>
          </cell>
        </row>
        <row r="860">
          <cell r="A860">
            <v>856</v>
          </cell>
          <cell r="B860" t="str">
            <v xml:space="preserve">      Measured - non-household</v>
          </cell>
          <cell r="E860">
            <v>6.1749999999999998</v>
          </cell>
          <cell r="F860">
            <v>5.5469999999999997</v>
          </cell>
        </row>
        <row r="861">
          <cell r="A861">
            <v>857</v>
          </cell>
          <cell r="B861" t="str">
            <v xml:space="preserve">      Measured</v>
          </cell>
          <cell r="C861">
            <v>6.85</v>
          </cell>
          <cell r="D861">
            <v>7.3339999999999996</v>
          </cell>
          <cell r="E861">
            <v>7.1440000000000001</v>
          </cell>
          <cell r="F861">
            <v>6.7169999999999996</v>
          </cell>
        </row>
        <row r="862">
          <cell r="A862">
            <v>858</v>
          </cell>
          <cell r="B862" t="str">
            <v xml:space="preserve">      Trade effluent</v>
          </cell>
        </row>
        <row r="863">
          <cell r="A863">
            <v>859</v>
          </cell>
          <cell r="B863" t="str">
            <v xml:space="preserve">      Large user and special agreement</v>
          </cell>
          <cell r="E863">
            <v>1.794</v>
          </cell>
          <cell r="F863">
            <v>2.226</v>
          </cell>
        </row>
        <row r="864">
          <cell r="A864">
            <v>860</v>
          </cell>
          <cell r="B864" t="str">
            <v xml:space="preserve">      Revenue grants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>
            <v>861</v>
          </cell>
          <cell r="B865" t="str">
            <v xml:space="preserve">      Rechargeable works</v>
          </cell>
          <cell r="E865">
            <v>1.472</v>
          </cell>
          <cell r="F865">
            <v>1.5549999999999999</v>
          </cell>
        </row>
        <row r="866">
          <cell r="A866">
            <v>862</v>
          </cell>
          <cell r="B866" t="str">
            <v xml:space="preserve">      Bulk supplies/inter company payments</v>
          </cell>
          <cell r="E866">
            <v>0.38600000000000001</v>
          </cell>
          <cell r="F866">
            <v>0.751</v>
          </cell>
        </row>
        <row r="867">
          <cell r="A867">
            <v>863</v>
          </cell>
          <cell r="B867" t="str">
            <v xml:space="preserve">      Other appointed business (third party)</v>
          </cell>
          <cell r="E867">
            <v>0</v>
          </cell>
          <cell r="F867">
            <v>0</v>
          </cell>
        </row>
        <row r="868">
          <cell r="A868">
            <v>864</v>
          </cell>
          <cell r="B868" t="str">
            <v xml:space="preserve">      Third party services (excluding non-potable water)</v>
          </cell>
          <cell r="E868">
            <v>1.8580000000000001</v>
          </cell>
          <cell r="F868">
            <v>2.306</v>
          </cell>
        </row>
        <row r="869">
          <cell r="A869">
            <v>865</v>
          </cell>
          <cell r="B869" t="str">
            <v xml:space="preserve">      Other sources (excluding large users, third parties and special agreements)</v>
          </cell>
          <cell r="E869">
            <v>0.17799999999999999</v>
          </cell>
          <cell r="F869">
            <v>0.13700000000000001</v>
          </cell>
        </row>
        <row r="870">
          <cell r="A870">
            <v>866</v>
          </cell>
          <cell r="B870" t="str">
            <v xml:space="preserve">      Total turnover</v>
          </cell>
          <cell r="C870">
            <v>29.497</v>
          </cell>
          <cell r="D870">
            <v>30.698</v>
          </cell>
          <cell r="E870">
            <v>31.273</v>
          </cell>
          <cell r="F870">
            <v>32.057000000000002</v>
          </cell>
        </row>
        <row r="871">
          <cell r="A871">
            <v>867</v>
          </cell>
          <cell r="B871" t="str">
            <v xml:space="preserve">      </v>
          </cell>
        </row>
        <row r="872">
          <cell r="A872">
            <v>868</v>
          </cell>
          <cell r="B872" t="str">
            <v xml:space="preserve">      OPERATING INCOME</v>
          </cell>
        </row>
        <row r="873">
          <cell r="A873">
            <v>869</v>
          </cell>
          <cell r="B873" t="str">
            <v xml:space="preserve">      Current cost profit or loss on the sale of fixed assets</v>
          </cell>
          <cell r="C873">
            <v>1.4999999999999999E-2</v>
          </cell>
          <cell r="D873">
            <v>-0.223</v>
          </cell>
          <cell r="E873">
            <v>-0.36</v>
          </cell>
          <cell r="F873">
            <v>-2.9000000000000001E-2</v>
          </cell>
        </row>
        <row r="874">
          <cell r="A874">
            <v>870</v>
          </cell>
          <cell r="B874" t="str">
            <v xml:space="preserve">      Exceptional items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>
            <v>871</v>
          </cell>
          <cell r="B875" t="str">
            <v xml:space="preserve">      Other operating income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>
            <v>872</v>
          </cell>
          <cell r="B876" t="str">
            <v xml:space="preserve">      Total operating income</v>
          </cell>
          <cell r="C876">
            <v>1.4999999999999999E-2</v>
          </cell>
          <cell r="D876">
            <v>-0.223</v>
          </cell>
          <cell r="E876">
            <v>-0.36</v>
          </cell>
          <cell r="F876">
            <v>-2.9000000000000001E-2</v>
          </cell>
        </row>
        <row r="877">
          <cell r="A877">
            <v>873</v>
          </cell>
          <cell r="B877" t="str">
            <v xml:space="preserve">      </v>
          </cell>
        </row>
        <row r="878">
          <cell r="A878">
            <v>874</v>
          </cell>
          <cell r="B878" t="str">
            <v xml:space="preserve">      WORKING CAPITAL ADJUSTMENT</v>
          </cell>
        </row>
        <row r="879">
          <cell r="A879">
            <v>875</v>
          </cell>
          <cell r="B879" t="str">
            <v xml:space="preserve">      Working capital adjustment</v>
          </cell>
          <cell r="C879">
            <v>4.5999999999999999E-2</v>
          </cell>
          <cell r="D879">
            <v>0.159</v>
          </cell>
          <cell r="E879">
            <v>0.21099999999999999</v>
          </cell>
          <cell r="F879">
            <v>0.151</v>
          </cell>
        </row>
        <row r="880">
          <cell r="A880">
            <v>876</v>
          </cell>
          <cell r="B880" t="str">
            <v xml:space="preserve">   Sewerage Services</v>
          </cell>
          <cell r="C880" t="str">
            <v xml:space="preserve">   </v>
          </cell>
        </row>
        <row r="881">
          <cell r="A881">
            <v>877</v>
          </cell>
          <cell r="B881" t="str">
            <v xml:space="preserve">      TURNOVER (£M)</v>
          </cell>
        </row>
        <row r="882">
          <cell r="A882">
            <v>878</v>
          </cell>
          <cell r="B882" t="str">
            <v xml:space="preserve">      Unmeasured - household</v>
          </cell>
        </row>
        <row r="883">
          <cell r="A883">
            <v>879</v>
          </cell>
          <cell r="B883" t="str">
            <v xml:space="preserve">      Unmeasured - non-household</v>
          </cell>
        </row>
        <row r="884">
          <cell r="A884">
            <v>880</v>
          </cell>
          <cell r="B884" t="str">
            <v xml:space="preserve">      Unmeasured</v>
          </cell>
        </row>
        <row r="885">
          <cell r="A885">
            <v>881</v>
          </cell>
          <cell r="B885" t="str">
            <v xml:space="preserve">      Measured - household</v>
          </cell>
        </row>
        <row r="886">
          <cell r="A886">
            <v>882</v>
          </cell>
          <cell r="B886" t="str">
            <v xml:space="preserve">      Measured - non-household</v>
          </cell>
        </row>
        <row r="887">
          <cell r="A887">
            <v>883</v>
          </cell>
          <cell r="B887" t="str">
            <v xml:space="preserve">      Measured</v>
          </cell>
        </row>
        <row r="888">
          <cell r="A888">
            <v>884</v>
          </cell>
          <cell r="B888" t="str">
            <v xml:space="preserve">      Trade effluent</v>
          </cell>
        </row>
        <row r="889">
          <cell r="A889">
            <v>885</v>
          </cell>
          <cell r="B889" t="str">
            <v xml:space="preserve">      Large user and special agreement</v>
          </cell>
        </row>
        <row r="890">
          <cell r="A890">
            <v>886</v>
          </cell>
          <cell r="B890" t="str">
            <v xml:space="preserve">      Revenue grants</v>
          </cell>
        </row>
        <row r="891">
          <cell r="A891">
            <v>887</v>
          </cell>
          <cell r="B891" t="str">
            <v xml:space="preserve">      Rechargeable works</v>
          </cell>
        </row>
        <row r="892">
          <cell r="A892">
            <v>888</v>
          </cell>
          <cell r="B892" t="str">
            <v xml:space="preserve">      Bulk supplies/inter company payments</v>
          </cell>
        </row>
        <row r="893">
          <cell r="A893">
            <v>889</v>
          </cell>
          <cell r="B893" t="str">
            <v xml:space="preserve">      Other appointed business (third party)</v>
          </cell>
        </row>
        <row r="894">
          <cell r="A894">
            <v>890</v>
          </cell>
          <cell r="B894" t="str">
            <v xml:space="preserve">      Third party services (excluding non-potable water)</v>
          </cell>
        </row>
        <row r="895">
          <cell r="A895">
            <v>891</v>
          </cell>
          <cell r="B895" t="str">
            <v xml:space="preserve">      Other sources (excluding large users, third parties and special agreements)</v>
          </cell>
        </row>
        <row r="896">
          <cell r="A896">
            <v>892</v>
          </cell>
          <cell r="B896" t="str">
            <v xml:space="preserve">      Total turnover</v>
          </cell>
        </row>
        <row r="897">
          <cell r="A897">
            <v>893</v>
          </cell>
          <cell r="B897" t="str">
            <v xml:space="preserve">      </v>
          </cell>
        </row>
        <row r="898">
          <cell r="A898">
            <v>894</v>
          </cell>
          <cell r="B898" t="str">
            <v xml:space="preserve">      OPERATING INCOME</v>
          </cell>
        </row>
        <row r="899">
          <cell r="A899">
            <v>895</v>
          </cell>
          <cell r="B899" t="str">
            <v xml:space="preserve">      Current cost profit or loss on the sale of fixed assets</v>
          </cell>
        </row>
        <row r="900">
          <cell r="A900">
            <v>896</v>
          </cell>
          <cell r="B900" t="str">
            <v xml:space="preserve">      Exceptional items</v>
          </cell>
        </row>
        <row r="901">
          <cell r="A901">
            <v>897</v>
          </cell>
          <cell r="B901" t="str">
            <v xml:space="preserve">      Other operating income</v>
          </cell>
        </row>
        <row r="902">
          <cell r="A902">
            <v>898</v>
          </cell>
          <cell r="B902" t="str">
            <v xml:space="preserve">      Total operating income</v>
          </cell>
        </row>
        <row r="903">
          <cell r="A903">
            <v>899</v>
          </cell>
          <cell r="B903" t="str">
            <v xml:space="preserve">      </v>
          </cell>
        </row>
        <row r="904">
          <cell r="A904">
            <v>900</v>
          </cell>
          <cell r="B904" t="str">
            <v xml:space="preserve">      WORKING CAPITAL ADJUSTMENT</v>
          </cell>
        </row>
        <row r="905">
          <cell r="A905">
            <v>901</v>
          </cell>
          <cell r="B905" t="str">
            <v xml:space="preserve">      Working capital adjustment</v>
          </cell>
        </row>
        <row r="906">
          <cell r="A906">
            <v>902</v>
          </cell>
          <cell r="B906" t="str">
            <v xml:space="preserve">      South East Water</v>
          </cell>
          <cell r="C906" t="str">
            <v xml:space="preserve">   </v>
          </cell>
          <cell r="D906" t="str">
            <v xml:space="preserve">   </v>
          </cell>
        </row>
        <row r="907">
          <cell r="A907">
            <v>903</v>
          </cell>
          <cell r="B907" t="str">
            <v xml:space="preserve">   Water Services</v>
          </cell>
          <cell r="C907" t="str">
            <v xml:space="preserve">   </v>
          </cell>
        </row>
        <row r="908">
          <cell r="A908">
            <v>904</v>
          </cell>
          <cell r="B908" t="str">
            <v xml:space="preserve">      TURNOVER (£M)</v>
          </cell>
        </row>
        <row r="909">
          <cell r="A909">
            <v>905</v>
          </cell>
          <cell r="B909" t="str">
            <v xml:space="preserve">      Unmeasured - household</v>
          </cell>
          <cell r="E909">
            <v>52.461999999999996</v>
          </cell>
          <cell r="F909">
            <v>62.018000000000001</v>
          </cell>
        </row>
        <row r="910">
          <cell r="A910">
            <v>906</v>
          </cell>
          <cell r="B910" t="str">
            <v xml:space="preserve">      Unmeasured - non-household</v>
          </cell>
          <cell r="E910">
            <v>1.274</v>
          </cell>
          <cell r="F910">
            <v>1.506</v>
          </cell>
        </row>
        <row r="911">
          <cell r="A911">
            <v>907</v>
          </cell>
          <cell r="B911" t="str">
            <v xml:space="preserve">      Unmeasured</v>
          </cell>
          <cell r="C911">
            <v>51.374000000000002</v>
          </cell>
          <cell r="D911">
            <v>52.366999999999997</v>
          </cell>
          <cell r="E911">
            <v>53.735999999999997</v>
          </cell>
          <cell r="F911">
            <v>63.524000000000001</v>
          </cell>
        </row>
        <row r="912">
          <cell r="A912">
            <v>908</v>
          </cell>
          <cell r="B912" t="str">
            <v xml:space="preserve">      Measured - household</v>
          </cell>
          <cell r="E912">
            <v>20.186</v>
          </cell>
          <cell r="F912">
            <v>24.32</v>
          </cell>
        </row>
        <row r="913">
          <cell r="A913">
            <v>909</v>
          </cell>
          <cell r="B913" t="str">
            <v xml:space="preserve">      Measured - non-household</v>
          </cell>
          <cell r="E913">
            <v>15.193</v>
          </cell>
          <cell r="F913">
            <v>18.305</v>
          </cell>
        </row>
        <row r="914">
          <cell r="A914">
            <v>910</v>
          </cell>
          <cell r="B914" t="str">
            <v xml:space="preserve">      Measured</v>
          </cell>
          <cell r="C914">
            <v>32.238</v>
          </cell>
          <cell r="D914">
            <v>34.658999999999999</v>
          </cell>
          <cell r="E914">
            <v>35.378999999999998</v>
          </cell>
          <cell r="F914">
            <v>42.625</v>
          </cell>
        </row>
        <row r="915">
          <cell r="A915">
            <v>911</v>
          </cell>
          <cell r="B915" t="str">
            <v xml:space="preserve">      Trade effluent</v>
          </cell>
        </row>
        <row r="916">
          <cell r="A916">
            <v>912</v>
          </cell>
          <cell r="B916" t="str">
            <v xml:space="preserve">      Large user and special agreement</v>
          </cell>
          <cell r="E916">
            <v>1.627</v>
          </cell>
          <cell r="F916">
            <v>2.6179999999999999</v>
          </cell>
        </row>
        <row r="917">
          <cell r="A917">
            <v>913</v>
          </cell>
          <cell r="B917" t="str">
            <v xml:space="preserve">      Revenue grants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>
            <v>914</v>
          </cell>
          <cell r="B918" t="str">
            <v xml:space="preserve">      Rechargeable works</v>
          </cell>
          <cell r="E918">
            <v>2.532</v>
          </cell>
          <cell r="F918">
            <v>2.2839999999999998</v>
          </cell>
        </row>
        <row r="919">
          <cell r="A919">
            <v>915</v>
          </cell>
          <cell r="B919" t="str">
            <v xml:space="preserve">      Bulk supplies/inter company payments</v>
          </cell>
          <cell r="E919">
            <v>0</v>
          </cell>
          <cell r="F919">
            <v>0</v>
          </cell>
        </row>
        <row r="920">
          <cell r="A920">
            <v>916</v>
          </cell>
          <cell r="B920" t="str">
            <v xml:space="preserve">      Other appointed business (third party)</v>
          </cell>
          <cell r="E920">
            <v>1.6180000000000001</v>
          </cell>
          <cell r="F920">
            <v>1.512</v>
          </cell>
        </row>
        <row r="921">
          <cell r="A921">
            <v>917</v>
          </cell>
          <cell r="B921" t="str">
            <v xml:space="preserve">      Third party services (excluding non-potable water)</v>
          </cell>
          <cell r="E921">
            <v>4.1500000000000004</v>
          </cell>
          <cell r="F921">
            <v>3.7959999999999998</v>
          </cell>
        </row>
        <row r="922">
          <cell r="A922">
            <v>918</v>
          </cell>
          <cell r="B922" t="str">
            <v xml:space="preserve">      Other sources (excluding large users, third parties and special agreements)</v>
          </cell>
          <cell r="E922">
            <v>0</v>
          </cell>
          <cell r="F922">
            <v>0</v>
          </cell>
        </row>
        <row r="923">
          <cell r="A923">
            <v>919</v>
          </cell>
          <cell r="B923" t="str">
            <v xml:space="preserve">      Total turnover</v>
          </cell>
          <cell r="C923">
            <v>88.546999999999997</v>
          </cell>
          <cell r="D923">
            <v>92.7</v>
          </cell>
          <cell r="E923">
            <v>94.891999999999996</v>
          </cell>
          <cell r="F923">
            <v>112.563</v>
          </cell>
        </row>
        <row r="924">
          <cell r="A924">
            <v>920</v>
          </cell>
          <cell r="B924" t="str">
            <v xml:space="preserve">      </v>
          </cell>
        </row>
        <row r="925">
          <cell r="A925">
            <v>921</v>
          </cell>
          <cell r="B925" t="str">
            <v xml:space="preserve">      OPERATING INCOME</v>
          </cell>
        </row>
        <row r="926">
          <cell r="A926">
            <v>922</v>
          </cell>
          <cell r="B926" t="str">
            <v xml:space="preserve">      Current cost profit or loss on the sale of fixed assets</v>
          </cell>
          <cell r="C926">
            <v>0.46600000000000003</v>
          </cell>
          <cell r="D926">
            <v>2.0680000000000001</v>
          </cell>
          <cell r="E926">
            <v>1.2E-2</v>
          </cell>
          <cell r="F926">
            <v>5.0060000000000002</v>
          </cell>
        </row>
        <row r="927">
          <cell r="A927">
            <v>923</v>
          </cell>
          <cell r="B927" t="str">
            <v xml:space="preserve">      Exceptional items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>
            <v>924</v>
          </cell>
          <cell r="B928" t="str">
            <v xml:space="preserve">      Other operating income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>
            <v>925</v>
          </cell>
          <cell r="B929" t="str">
            <v xml:space="preserve">      Total operating income</v>
          </cell>
          <cell r="C929">
            <v>0.46600000000000003</v>
          </cell>
          <cell r="D929">
            <v>2.0680000000000001</v>
          </cell>
          <cell r="E929">
            <v>1.2E-2</v>
          </cell>
          <cell r="F929">
            <v>5.0060000000000002</v>
          </cell>
        </row>
        <row r="930">
          <cell r="A930">
            <v>926</v>
          </cell>
          <cell r="B930" t="str">
            <v xml:space="preserve">      </v>
          </cell>
        </row>
        <row r="931">
          <cell r="A931">
            <v>927</v>
          </cell>
          <cell r="B931" t="str">
            <v xml:space="preserve">      WORKING CAPITAL ADJUSTMENT</v>
          </cell>
        </row>
        <row r="932">
          <cell r="A932">
            <v>928</v>
          </cell>
          <cell r="B932" t="str">
            <v xml:space="preserve">      Working capital adjustment</v>
          </cell>
          <cell r="C932">
            <v>9.8000000000000004E-2</v>
          </cell>
          <cell r="D932">
            <v>9.8000000000000004E-2</v>
          </cell>
          <cell r="E932">
            <v>7.2999999999999995E-2</v>
          </cell>
          <cell r="F932">
            <v>0.02</v>
          </cell>
        </row>
        <row r="933">
          <cell r="A933">
            <v>929</v>
          </cell>
          <cell r="B933" t="str">
            <v xml:space="preserve">   Sewerage Services</v>
          </cell>
          <cell r="C933" t="str">
            <v xml:space="preserve">   </v>
          </cell>
        </row>
        <row r="934">
          <cell r="A934">
            <v>930</v>
          </cell>
          <cell r="B934" t="str">
            <v xml:space="preserve">      TURNOVER (£M)</v>
          </cell>
        </row>
        <row r="935">
          <cell r="A935">
            <v>931</v>
          </cell>
          <cell r="B935" t="str">
            <v xml:space="preserve">      Unmeasured - household</v>
          </cell>
        </row>
        <row r="936">
          <cell r="A936">
            <v>932</v>
          </cell>
          <cell r="B936" t="str">
            <v xml:space="preserve">      Unmeasured - non-household</v>
          </cell>
        </row>
        <row r="937">
          <cell r="A937">
            <v>933</v>
          </cell>
          <cell r="B937" t="str">
            <v xml:space="preserve">      Unmeasured</v>
          </cell>
        </row>
        <row r="938">
          <cell r="A938">
            <v>934</v>
          </cell>
          <cell r="B938" t="str">
            <v xml:space="preserve">      Measured - household</v>
          </cell>
        </row>
        <row r="939">
          <cell r="A939">
            <v>935</v>
          </cell>
          <cell r="B939" t="str">
            <v xml:space="preserve">      Measured - non-household</v>
          </cell>
        </row>
        <row r="940">
          <cell r="A940">
            <v>936</v>
          </cell>
          <cell r="B940" t="str">
            <v xml:space="preserve">      Measured</v>
          </cell>
        </row>
        <row r="941">
          <cell r="A941">
            <v>937</v>
          </cell>
          <cell r="B941" t="str">
            <v xml:space="preserve">      Trade effluent</v>
          </cell>
        </row>
        <row r="942">
          <cell r="A942">
            <v>938</v>
          </cell>
          <cell r="B942" t="str">
            <v xml:space="preserve">      Large user and special agreement</v>
          </cell>
        </row>
        <row r="943">
          <cell r="A943">
            <v>939</v>
          </cell>
          <cell r="B943" t="str">
            <v xml:space="preserve">      Revenue grants</v>
          </cell>
        </row>
        <row r="944">
          <cell r="A944">
            <v>940</v>
          </cell>
          <cell r="B944" t="str">
            <v xml:space="preserve">      Rechargeable works</v>
          </cell>
        </row>
        <row r="945">
          <cell r="A945">
            <v>941</v>
          </cell>
          <cell r="B945" t="str">
            <v xml:space="preserve">      Bulk supplies/inter company payments</v>
          </cell>
        </row>
        <row r="946">
          <cell r="A946">
            <v>942</v>
          </cell>
          <cell r="B946" t="str">
            <v xml:space="preserve">      Other appointed business (third party)</v>
          </cell>
        </row>
        <row r="947">
          <cell r="A947">
            <v>943</v>
          </cell>
          <cell r="B947" t="str">
            <v xml:space="preserve">      Third party services (excluding non-potable water)</v>
          </cell>
        </row>
        <row r="948">
          <cell r="A948">
            <v>944</v>
          </cell>
          <cell r="B948" t="str">
            <v xml:space="preserve">      Other sources (excluding large users, third parties and special agreements)</v>
          </cell>
        </row>
        <row r="949">
          <cell r="A949">
            <v>945</v>
          </cell>
          <cell r="B949" t="str">
            <v xml:space="preserve">      Total turnover</v>
          </cell>
        </row>
        <row r="950">
          <cell r="A950">
            <v>946</v>
          </cell>
          <cell r="B950" t="str">
            <v xml:space="preserve">      </v>
          </cell>
        </row>
        <row r="951">
          <cell r="A951">
            <v>947</v>
          </cell>
          <cell r="B951" t="str">
            <v xml:space="preserve">      OPERATING INCOME</v>
          </cell>
        </row>
        <row r="952">
          <cell r="A952">
            <v>948</v>
          </cell>
          <cell r="B952" t="str">
            <v xml:space="preserve">      Current cost profit or loss on the sale of fixed assets</v>
          </cell>
        </row>
        <row r="953">
          <cell r="A953">
            <v>949</v>
          </cell>
          <cell r="B953" t="str">
            <v xml:space="preserve">      Exceptional items</v>
          </cell>
        </row>
        <row r="954">
          <cell r="A954">
            <v>950</v>
          </cell>
          <cell r="B954" t="str">
            <v xml:space="preserve">      Other operating income</v>
          </cell>
        </row>
        <row r="955">
          <cell r="A955">
            <v>951</v>
          </cell>
          <cell r="B955" t="str">
            <v xml:space="preserve">      Total operating income</v>
          </cell>
        </row>
        <row r="956">
          <cell r="A956">
            <v>952</v>
          </cell>
          <cell r="B956" t="str">
            <v xml:space="preserve">      </v>
          </cell>
        </row>
        <row r="957">
          <cell r="A957">
            <v>953</v>
          </cell>
          <cell r="B957" t="str">
            <v xml:space="preserve">      WORKING CAPITAL ADJUSTMENT</v>
          </cell>
        </row>
        <row r="958">
          <cell r="A958">
            <v>954</v>
          </cell>
          <cell r="B958" t="str">
            <v xml:space="preserve">      Working capital adjustment</v>
          </cell>
        </row>
        <row r="959">
          <cell r="A959">
            <v>955</v>
          </cell>
          <cell r="B959" t="str">
            <v xml:space="preserve">      South Staffs</v>
          </cell>
          <cell r="C959" t="str">
            <v xml:space="preserve">   </v>
          </cell>
          <cell r="D959" t="str">
            <v xml:space="preserve">   </v>
          </cell>
        </row>
        <row r="960">
          <cell r="A960">
            <v>956</v>
          </cell>
          <cell r="B960" t="str">
            <v xml:space="preserve">   Water Services</v>
          </cell>
          <cell r="C960" t="str">
            <v xml:space="preserve">   </v>
          </cell>
        </row>
        <row r="961">
          <cell r="A961">
            <v>957</v>
          </cell>
          <cell r="B961" t="str">
            <v xml:space="preserve">      TURNOVER (£M)</v>
          </cell>
        </row>
        <row r="962">
          <cell r="A962">
            <v>958</v>
          </cell>
          <cell r="B962" t="str">
            <v xml:space="preserve">      Unmeasured - household</v>
          </cell>
          <cell r="E962">
            <v>37.709000000000003</v>
          </cell>
          <cell r="F962">
            <v>42.427999999999997</v>
          </cell>
        </row>
        <row r="963">
          <cell r="A963">
            <v>959</v>
          </cell>
          <cell r="B963" t="str">
            <v xml:space="preserve">      Unmeasured - non-household</v>
          </cell>
          <cell r="E963">
            <v>2.11</v>
          </cell>
          <cell r="F963">
            <v>1.86</v>
          </cell>
        </row>
        <row r="964">
          <cell r="A964">
            <v>960</v>
          </cell>
          <cell r="B964" t="str">
            <v xml:space="preserve">      Unmeasured</v>
          </cell>
          <cell r="C964">
            <v>38.951000000000001</v>
          </cell>
          <cell r="D964">
            <v>39.180999999999997</v>
          </cell>
          <cell r="E964">
            <v>39.819000000000003</v>
          </cell>
          <cell r="F964">
            <v>44.287999999999997</v>
          </cell>
        </row>
        <row r="965">
          <cell r="A965">
            <v>961</v>
          </cell>
          <cell r="B965" t="str">
            <v xml:space="preserve">      Measured - household</v>
          </cell>
          <cell r="E965">
            <v>7.4619999999999997</v>
          </cell>
          <cell r="F965">
            <v>8.3290000000000006</v>
          </cell>
        </row>
        <row r="966">
          <cell r="A966">
            <v>962</v>
          </cell>
          <cell r="B966" t="str">
            <v xml:space="preserve">      Measured - non-household</v>
          </cell>
          <cell r="E966">
            <v>10.307</v>
          </cell>
          <cell r="F966">
            <v>11.451000000000001</v>
          </cell>
        </row>
        <row r="967">
          <cell r="A967">
            <v>963</v>
          </cell>
          <cell r="B967" t="str">
            <v xml:space="preserve">      Measured</v>
          </cell>
          <cell r="C967">
            <v>15.635</v>
          </cell>
          <cell r="D967">
            <v>16.888000000000002</v>
          </cell>
          <cell r="E967">
            <v>17.768999999999998</v>
          </cell>
          <cell r="F967">
            <v>19.78</v>
          </cell>
        </row>
        <row r="968">
          <cell r="A968">
            <v>964</v>
          </cell>
          <cell r="B968" t="str">
            <v xml:space="preserve">      Trade effluent</v>
          </cell>
        </row>
        <row r="969">
          <cell r="A969">
            <v>965</v>
          </cell>
          <cell r="B969" t="str">
            <v xml:space="preserve">      Large user and special agreement</v>
          </cell>
          <cell r="E969">
            <v>2.7919999999999998</v>
          </cell>
          <cell r="F969">
            <v>3.9870000000000001</v>
          </cell>
        </row>
        <row r="970">
          <cell r="A970">
            <v>966</v>
          </cell>
          <cell r="B970" t="str">
            <v xml:space="preserve">      Revenue grants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</row>
        <row r="971">
          <cell r="A971">
            <v>967</v>
          </cell>
          <cell r="B971" t="str">
            <v xml:space="preserve">      Rechargeable works</v>
          </cell>
          <cell r="E971">
            <v>0.61</v>
          </cell>
          <cell r="F971">
            <v>0.60699999999999998</v>
          </cell>
        </row>
        <row r="972">
          <cell r="A972">
            <v>968</v>
          </cell>
          <cell r="B972" t="str">
            <v xml:space="preserve">      Bulk supplies/inter company payments</v>
          </cell>
          <cell r="E972">
            <v>0.27400000000000002</v>
          </cell>
          <cell r="F972">
            <v>0.31</v>
          </cell>
        </row>
        <row r="973">
          <cell r="A973">
            <v>969</v>
          </cell>
          <cell r="B973" t="str">
            <v xml:space="preserve">      Other appointed business (third party)</v>
          </cell>
          <cell r="E973">
            <v>4.7E-2</v>
          </cell>
          <cell r="F973">
            <v>3.0000000000000001E-3</v>
          </cell>
        </row>
        <row r="974">
          <cell r="A974">
            <v>970</v>
          </cell>
          <cell r="B974" t="str">
            <v xml:space="preserve">      Third party services (excluding non-potable water)</v>
          </cell>
          <cell r="E974">
            <v>0.93100000000000005</v>
          </cell>
          <cell r="F974">
            <v>0.92</v>
          </cell>
        </row>
        <row r="975">
          <cell r="A975">
            <v>971</v>
          </cell>
          <cell r="B975" t="str">
            <v xml:space="preserve">      Other sources (excluding large users, third parties and special agreements)</v>
          </cell>
          <cell r="E975">
            <v>0.502</v>
          </cell>
          <cell r="F975">
            <v>0.58199999999999996</v>
          </cell>
        </row>
        <row r="976">
          <cell r="A976">
            <v>972</v>
          </cell>
          <cell r="B976" t="str">
            <v xml:space="preserve">      Total turnover</v>
          </cell>
          <cell r="C976">
            <v>58.835999999999999</v>
          </cell>
          <cell r="D976">
            <v>60.427</v>
          </cell>
          <cell r="E976">
            <v>61.813000000000002</v>
          </cell>
          <cell r="F976">
            <v>69.557000000000002</v>
          </cell>
        </row>
        <row r="977">
          <cell r="A977">
            <v>973</v>
          </cell>
          <cell r="B977" t="str">
            <v xml:space="preserve">      </v>
          </cell>
        </row>
        <row r="978">
          <cell r="A978">
            <v>974</v>
          </cell>
          <cell r="B978" t="str">
            <v xml:space="preserve">      OPERATING INCOME</v>
          </cell>
        </row>
        <row r="979">
          <cell r="A979">
            <v>975</v>
          </cell>
          <cell r="B979" t="str">
            <v xml:space="preserve">      Current cost profit or loss on the sale of fixed assets</v>
          </cell>
          <cell r="C979">
            <v>-0.96499999999999997</v>
          </cell>
          <cell r="D979">
            <v>-0.83699999999999997</v>
          </cell>
          <cell r="E979">
            <v>-0.70899999999999996</v>
          </cell>
          <cell r="F979">
            <v>1.3440000000000001</v>
          </cell>
        </row>
        <row r="980">
          <cell r="A980">
            <v>976</v>
          </cell>
          <cell r="B980" t="str">
            <v xml:space="preserve">      Exceptional items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>
            <v>977</v>
          </cell>
          <cell r="B981" t="str">
            <v xml:space="preserve">      Other operating income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>
            <v>978</v>
          </cell>
          <cell r="B982" t="str">
            <v xml:space="preserve">      Total operating income</v>
          </cell>
          <cell r="C982">
            <v>-0.96499999999999997</v>
          </cell>
          <cell r="D982">
            <v>-0.83699999999999997</v>
          </cell>
          <cell r="E982">
            <v>-0.70899999999999996</v>
          </cell>
          <cell r="F982">
            <v>1.3440000000000001</v>
          </cell>
        </row>
        <row r="983">
          <cell r="A983">
            <v>979</v>
          </cell>
          <cell r="B983" t="str">
            <v xml:space="preserve">      </v>
          </cell>
        </row>
        <row r="984">
          <cell r="A984">
            <v>980</v>
          </cell>
          <cell r="B984" t="str">
            <v xml:space="preserve">      WORKING CAPITAL ADJUSTMENT</v>
          </cell>
        </row>
        <row r="985">
          <cell r="A985">
            <v>981</v>
          </cell>
          <cell r="B985" t="str">
            <v xml:space="preserve">      Working capital adjustment</v>
          </cell>
          <cell r="C985">
            <v>0.32500000000000001</v>
          </cell>
          <cell r="D985">
            <v>0.21099999999999999</v>
          </cell>
          <cell r="E985">
            <v>0.34699999999999998</v>
          </cell>
          <cell r="F985">
            <v>0.24299999999999999</v>
          </cell>
        </row>
        <row r="986">
          <cell r="A986">
            <v>982</v>
          </cell>
          <cell r="B986" t="str">
            <v xml:space="preserve">   Sewerage Services</v>
          </cell>
          <cell r="C986" t="str">
            <v xml:space="preserve">   </v>
          </cell>
        </row>
        <row r="987">
          <cell r="A987">
            <v>983</v>
          </cell>
          <cell r="B987" t="str">
            <v xml:space="preserve">      TURNOVER (£M)</v>
          </cell>
        </row>
        <row r="988">
          <cell r="A988">
            <v>984</v>
          </cell>
          <cell r="B988" t="str">
            <v xml:space="preserve">      Unmeasured - household</v>
          </cell>
        </row>
        <row r="989">
          <cell r="A989">
            <v>985</v>
          </cell>
          <cell r="B989" t="str">
            <v xml:space="preserve">      Unmeasured - non-household</v>
          </cell>
        </row>
        <row r="990">
          <cell r="A990">
            <v>986</v>
          </cell>
          <cell r="B990" t="str">
            <v xml:space="preserve">      Unmeasured</v>
          </cell>
        </row>
        <row r="991">
          <cell r="A991">
            <v>987</v>
          </cell>
          <cell r="B991" t="str">
            <v xml:space="preserve">      Measured - household</v>
          </cell>
        </row>
        <row r="992">
          <cell r="A992">
            <v>988</v>
          </cell>
          <cell r="B992" t="str">
            <v xml:space="preserve">      Measured - non-household</v>
          </cell>
        </row>
        <row r="993">
          <cell r="A993">
            <v>989</v>
          </cell>
          <cell r="B993" t="str">
            <v xml:space="preserve">      Measured</v>
          </cell>
        </row>
        <row r="994">
          <cell r="A994">
            <v>990</v>
          </cell>
          <cell r="B994" t="str">
            <v xml:space="preserve">      Trade effluent</v>
          </cell>
        </row>
        <row r="995">
          <cell r="A995">
            <v>991</v>
          </cell>
          <cell r="B995" t="str">
            <v xml:space="preserve">      Large user and special agreement</v>
          </cell>
        </row>
        <row r="996">
          <cell r="A996">
            <v>992</v>
          </cell>
          <cell r="B996" t="str">
            <v xml:space="preserve">      Revenue grants</v>
          </cell>
        </row>
        <row r="997">
          <cell r="A997">
            <v>993</v>
          </cell>
          <cell r="B997" t="str">
            <v xml:space="preserve">      Rechargeable works</v>
          </cell>
        </row>
        <row r="998">
          <cell r="A998">
            <v>994</v>
          </cell>
          <cell r="B998" t="str">
            <v xml:space="preserve">      Bulk supplies/inter company payments</v>
          </cell>
        </row>
        <row r="999">
          <cell r="A999">
            <v>995</v>
          </cell>
          <cell r="B999" t="str">
            <v xml:space="preserve">      Other appointed business (third party)</v>
          </cell>
        </row>
        <row r="1000">
          <cell r="A1000">
            <v>996</v>
          </cell>
          <cell r="B1000" t="str">
            <v xml:space="preserve">      Third party services (excluding non-potable water)</v>
          </cell>
        </row>
        <row r="1001">
          <cell r="A1001">
            <v>997</v>
          </cell>
          <cell r="B1001" t="str">
            <v xml:space="preserve">      Other sources (excluding large users, third parties and special agreements)</v>
          </cell>
        </row>
        <row r="1002">
          <cell r="A1002">
            <v>998</v>
          </cell>
          <cell r="B1002" t="str">
            <v xml:space="preserve">      Total turnover</v>
          </cell>
        </row>
        <row r="1003">
          <cell r="A1003">
            <v>999</v>
          </cell>
          <cell r="B1003" t="str">
            <v xml:space="preserve">      </v>
          </cell>
        </row>
        <row r="1004">
          <cell r="A1004">
            <v>1000</v>
          </cell>
          <cell r="B1004" t="str">
            <v xml:space="preserve">      OPERATING INCOME</v>
          </cell>
        </row>
        <row r="1005">
          <cell r="A1005">
            <v>1001</v>
          </cell>
          <cell r="B1005" t="str">
            <v xml:space="preserve">      Current cost profit or loss on the sale of fixed assets</v>
          </cell>
        </row>
        <row r="1006">
          <cell r="A1006">
            <v>1002</v>
          </cell>
          <cell r="B1006" t="str">
            <v xml:space="preserve">      Exceptional items</v>
          </cell>
        </row>
        <row r="1007">
          <cell r="A1007">
            <v>1003</v>
          </cell>
          <cell r="B1007" t="str">
            <v xml:space="preserve">      Other operating income</v>
          </cell>
        </row>
        <row r="1008">
          <cell r="A1008">
            <v>1004</v>
          </cell>
          <cell r="B1008" t="str">
            <v xml:space="preserve">      Total operating income</v>
          </cell>
        </row>
        <row r="1009">
          <cell r="A1009">
            <v>1005</v>
          </cell>
          <cell r="B1009" t="str">
            <v xml:space="preserve">      </v>
          </cell>
        </row>
        <row r="1010">
          <cell r="A1010">
            <v>1006</v>
          </cell>
          <cell r="B1010" t="str">
            <v xml:space="preserve">      WORKING CAPITAL ADJUSTMENT</v>
          </cell>
        </row>
        <row r="1011">
          <cell r="A1011">
            <v>1007</v>
          </cell>
          <cell r="B1011" t="str">
            <v xml:space="preserve">      Working capital adjustment</v>
          </cell>
        </row>
        <row r="1012">
          <cell r="A1012">
            <v>1008</v>
          </cell>
          <cell r="B1012" t="str">
            <v xml:space="preserve">      Sutton &amp; East Surrey</v>
          </cell>
          <cell r="C1012" t="str">
            <v xml:space="preserve">   </v>
          </cell>
          <cell r="D1012" t="str">
            <v xml:space="preserve">   </v>
          </cell>
        </row>
        <row r="1013">
          <cell r="A1013">
            <v>1009</v>
          </cell>
          <cell r="B1013" t="str">
            <v xml:space="preserve">   Water Services</v>
          </cell>
          <cell r="C1013" t="str">
            <v xml:space="preserve">   </v>
          </cell>
        </row>
        <row r="1014">
          <cell r="A1014">
            <v>1010</v>
          </cell>
          <cell r="B1014" t="str">
            <v xml:space="preserve">      TURNOVER (£M)</v>
          </cell>
        </row>
        <row r="1015">
          <cell r="A1015">
            <v>1011</v>
          </cell>
          <cell r="B1015" t="str">
            <v xml:space="preserve">      Unmeasured - household</v>
          </cell>
          <cell r="E1015">
            <v>26.370999999999999</v>
          </cell>
          <cell r="F1015">
            <v>30.071999999999999</v>
          </cell>
        </row>
        <row r="1016">
          <cell r="A1016">
            <v>1012</v>
          </cell>
          <cell r="B1016" t="str">
            <v xml:space="preserve">      Unmeasured - non-household</v>
          </cell>
          <cell r="E1016">
            <v>0.19500000000000001</v>
          </cell>
          <cell r="F1016">
            <v>0.218</v>
          </cell>
        </row>
        <row r="1017">
          <cell r="A1017">
            <v>1013</v>
          </cell>
          <cell r="B1017" t="str">
            <v xml:space="preserve">      Unmeasured</v>
          </cell>
          <cell r="C1017">
            <v>26.233000000000001</v>
          </cell>
          <cell r="D1017">
            <v>26.044</v>
          </cell>
          <cell r="E1017">
            <v>26.565999999999999</v>
          </cell>
          <cell r="F1017">
            <v>30.29</v>
          </cell>
        </row>
        <row r="1018">
          <cell r="A1018">
            <v>1014</v>
          </cell>
          <cell r="B1018" t="str">
            <v xml:space="preserve">      Measured - household</v>
          </cell>
          <cell r="E1018">
            <v>5.2949999999999999</v>
          </cell>
          <cell r="F1018">
            <v>6.266</v>
          </cell>
        </row>
        <row r="1019">
          <cell r="A1019">
            <v>1015</v>
          </cell>
          <cell r="B1019" t="str">
            <v xml:space="preserve">      Measured - non-household</v>
          </cell>
          <cell r="E1019">
            <v>6.1340000000000003</v>
          </cell>
          <cell r="F1019">
            <v>6.9980000000000002</v>
          </cell>
        </row>
        <row r="1020">
          <cell r="A1020">
            <v>1016</v>
          </cell>
          <cell r="B1020" t="str">
            <v xml:space="preserve">      Measured</v>
          </cell>
          <cell r="C1020">
            <v>10.468999999999999</v>
          </cell>
          <cell r="D1020">
            <v>11.298999999999999</v>
          </cell>
          <cell r="E1020">
            <v>11.429</v>
          </cell>
          <cell r="F1020">
            <v>13.263999999999999</v>
          </cell>
        </row>
        <row r="1021">
          <cell r="A1021">
            <v>1017</v>
          </cell>
          <cell r="B1021" t="str">
            <v xml:space="preserve">      Trade effluent</v>
          </cell>
        </row>
        <row r="1022">
          <cell r="A1022">
            <v>1018</v>
          </cell>
          <cell r="B1022" t="str">
            <v xml:space="preserve">      Large user and special agreement</v>
          </cell>
          <cell r="E1022">
            <v>0.498</v>
          </cell>
          <cell r="F1022">
            <v>0.75900000000000001</v>
          </cell>
        </row>
        <row r="1023">
          <cell r="A1023">
            <v>1019</v>
          </cell>
          <cell r="B1023" t="str">
            <v xml:space="preserve">      Revenue grants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>
            <v>1020</v>
          </cell>
          <cell r="B1024" t="str">
            <v xml:space="preserve">      Rechargeable works</v>
          </cell>
          <cell r="E1024">
            <v>1.0229999999999999</v>
          </cell>
          <cell r="F1024">
            <v>1.2549999999999999</v>
          </cell>
        </row>
        <row r="1025">
          <cell r="A1025">
            <v>1021</v>
          </cell>
          <cell r="B1025" t="str">
            <v xml:space="preserve">      Bulk supplies/inter company payments</v>
          </cell>
          <cell r="E1025">
            <v>2.3E-2</v>
          </cell>
          <cell r="F1025">
            <v>1.6E-2</v>
          </cell>
        </row>
        <row r="1026">
          <cell r="A1026">
            <v>1022</v>
          </cell>
          <cell r="B1026" t="str">
            <v xml:space="preserve">      Other appointed business (third party)</v>
          </cell>
          <cell r="E1026">
            <v>0</v>
          </cell>
          <cell r="F1026">
            <v>0</v>
          </cell>
        </row>
        <row r="1027">
          <cell r="A1027">
            <v>1023</v>
          </cell>
          <cell r="B1027" t="str">
            <v xml:space="preserve">      Third party services (excluding non-potable water)</v>
          </cell>
          <cell r="E1027">
            <v>1.046</v>
          </cell>
          <cell r="F1027">
            <v>1.2709999999999999</v>
          </cell>
        </row>
        <row r="1028">
          <cell r="A1028">
            <v>1024</v>
          </cell>
          <cell r="B1028" t="str">
            <v xml:space="preserve">      Other sources (excluding large users, third parties and special agreements)</v>
          </cell>
          <cell r="E1028">
            <v>0.497</v>
          </cell>
          <cell r="F1028">
            <v>0.34300000000000003</v>
          </cell>
        </row>
        <row r="1029">
          <cell r="A1029">
            <v>1025</v>
          </cell>
          <cell r="B1029" t="str">
            <v xml:space="preserve">      Total turnover</v>
          </cell>
          <cell r="C1029">
            <v>38.828000000000003</v>
          </cell>
          <cell r="D1029">
            <v>39.613999999999997</v>
          </cell>
          <cell r="E1029">
            <v>40.036000000000001</v>
          </cell>
          <cell r="F1029">
            <v>45.927</v>
          </cell>
        </row>
        <row r="1030">
          <cell r="A1030">
            <v>1026</v>
          </cell>
          <cell r="B1030" t="str">
            <v xml:space="preserve">      </v>
          </cell>
        </row>
        <row r="1031">
          <cell r="A1031">
            <v>1027</v>
          </cell>
          <cell r="B1031" t="str">
            <v xml:space="preserve">      OPERATING INCOME</v>
          </cell>
        </row>
        <row r="1032">
          <cell r="A1032">
            <v>1028</v>
          </cell>
          <cell r="B1032" t="str">
            <v xml:space="preserve">      Current cost profit or loss on the sale of fixed assets</v>
          </cell>
          <cell r="C1032">
            <v>-0.11799999999999999</v>
          </cell>
          <cell r="D1032">
            <v>-9.1999999999999998E-2</v>
          </cell>
          <cell r="E1032">
            <v>-0.23599999999999999</v>
          </cell>
          <cell r="F1032">
            <v>-0.14699999999999999</v>
          </cell>
        </row>
        <row r="1033">
          <cell r="A1033">
            <v>1029</v>
          </cell>
          <cell r="B1033" t="str">
            <v xml:space="preserve">      Exceptional items</v>
          </cell>
          <cell r="C1033">
            <v>0.90800000000000003</v>
          </cell>
          <cell r="D1033">
            <v>0.21199999999999999</v>
          </cell>
          <cell r="E1033">
            <v>0</v>
          </cell>
          <cell r="F1033">
            <v>0</v>
          </cell>
        </row>
        <row r="1034">
          <cell r="A1034">
            <v>1030</v>
          </cell>
          <cell r="B1034" t="str">
            <v xml:space="preserve">      Other operating income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>
            <v>1031</v>
          </cell>
          <cell r="B1035" t="str">
            <v xml:space="preserve">      Total operating income</v>
          </cell>
          <cell r="C1035">
            <v>0.79</v>
          </cell>
          <cell r="D1035">
            <v>0.12</v>
          </cell>
          <cell r="E1035">
            <v>-0.23599999999999999</v>
          </cell>
          <cell r="F1035">
            <v>-0.14699999999999999</v>
          </cell>
        </row>
        <row r="1036">
          <cell r="A1036">
            <v>1032</v>
          </cell>
          <cell r="B1036" t="str">
            <v xml:space="preserve">      </v>
          </cell>
        </row>
        <row r="1037">
          <cell r="A1037">
            <v>1033</v>
          </cell>
          <cell r="B1037" t="str">
            <v xml:space="preserve">      WORKING CAPITAL ADJUSTMENT</v>
          </cell>
        </row>
        <row r="1038">
          <cell r="A1038">
            <v>1034</v>
          </cell>
          <cell r="B1038" t="str">
            <v xml:space="preserve">      Working capital adjustment</v>
          </cell>
          <cell r="C1038">
            <v>0.16</v>
          </cell>
          <cell r="D1038">
            <v>9.1999999999999998E-2</v>
          </cell>
          <cell r="E1038">
            <v>0.20499999999999999</v>
          </cell>
          <cell r="F1038">
            <v>0.23799999999999999</v>
          </cell>
        </row>
        <row r="1039">
          <cell r="A1039">
            <v>1035</v>
          </cell>
          <cell r="B1039" t="str">
            <v xml:space="preserve">   Sewerage Services</v>
          </cell>
          <cell r="C1039" t="str">
            <v xml:space="preserve">   </v>
          </cell>
        </row>
        <row r="1040">
          <cell r="A1040">
            <v>1036</v>
          </cell>
          <cell r="B1040" t="str">
            <v xml:space="preserve">      TURNOVER (£M)</v>
          </cell>
        </row>
        <row r="1041">
          <cell r="A1041">
            <v>1037</v>
          </cell>
          <cell r="B1041" t="str">
            <v xml:space="preserve">      Unmeasured - household</v>
          </cell>
        </row>
        <row r="1042">
          <cell r="A1042">
            <v>1038</v>
          </cell>
          <cell r="B1042" t="str">
            <v xml:space="preserve">      Unmeasured - non-household</v>
          </cell>
        </row>
        <row r="1043">
          <cell r="A1043">
            <v>1039</v>
          </cell>
          <cell r="B1043" t="str">
            <v xml:space="preserve">      Unmeasured</v>
          </cell>
        </row>
        <row r="1044">
          <cell r="A1044">
            <v>1040</v>
          </cell>
          <cell r="B1044" t="str">
            <v xml:space="preserve">      Measured - household</v>
          </cell>
        </row>
        <row r="1045">
          <cell r="A1045">
            <v>1041</v>
          </cell>
          <cell r="B1045" t="str">
            <v xml:space="preserve">      Measured - non-household</v>
          </cell>
        </row>
        <row r="1046">
          <cell r="A1046">
            <v>1042</v>
          </cell>
          <cell r="B1046" t="str">
            <v xml:space="preserve">      Measured</v>
          </cell>
        </row>
        <row r="1047">
          <cell r="A1047">
            <v>1043</v>
          </cell>
          <cell r="B1047" t="str">
            <v xml:space="preserve">      Trade effluent</v>
          </cell>
        </row>
        <row r="1048">
          <cell r="A1048">
            <v>1044</v>
          </cell>
          <cell r="B1048" t="str">
            <v xml:space="preserve">      Large user and special agreement</v>
          </cell>
        </row>
        <row r="1049">
          <cell r="A1049">
            <v>1045</v>
          </cell>
          <cell r="B1049" t="str">
            <v xml:space="preserve">      Revenue grants</v>
          </cell>
        </row>
        <row r="1050">
          <cell r="A1050">
            <v>1046</v>
          </cell>
          <cell r="B1050" t="str">
            <v xml:space="preserve">      Rechargeable works</v>
          </cell>
        </row>
        <row r="1051">
          <cell r="A1051">
            <v>1047</v>
          </cell>
          <cell r="B1051" t="str">
            <v xml:space="preserve">      Bulk supplies/inter company payments</v>
          </cell>
        </row>
        <row r="1052">
          <cell r="A1052">
            <v>1048</v>
          </cell>
          <cell r="B1052" t="str">
            <v xml:space="preserve">      Other appointed business (third party)</v>
          </cell>
        </row>
        <row r="1053">
          <cell r="A1053">
            <v>1049</v>
          </cell>
          <cell r="B1053" t="str">
            <v xml:space="preserve">      Third party services (excluding non-potable water)</v>
          </cell>
        </row>
        <row r="1054">
          <cell r="A1054">
            <v>1050</v>
          </cell>
          <cell r="B1054" t="str">
            <v xml:space="preserve">      Other sources (excluding large users, third parties and special agreements)</v>
          </cell>
        </row>
        <row r="1055">
          <cell r="A1055">
            <v>1051</v>
          </cell>
          <cell r="B1055" t="str">
            <v xml:space="preserve">      Total turnover</v>
          </cell>
        </row>
        <row r="1056">
          <cell r="A1056">
            <v>1052</v>
          </cell>
          <cell r="B1056" t="str">
            <v xml:space="preserve">      </v>
          </cell>
        </row>
        <row r="1057">
          <cell r="A1057">
            <v>1053</v>
          </cell>
          <cell r="B1057" t="str">
            <v xml:space="preserve">      OPERATING INCOME</v>
          </cell>
        </row>
        <row r="1058">
          <cell r="A1058">
            <v>1054</v>
          </cell>
          <cell r="B1058" t="str">
            <v xml:space="preserve">      Current cost profit or loss on the sale of fixed assets</v>
          </cell>
        </row>
        <row r="1059">
          <cell r="A1059">
            <v>1055</v>
          </cell>
          <cell r="B1059" t="str">
            <v xml:space="preserve">      Exceptional items</v>
          </cell>
        </row>
        <row r="1060">
          <cell r="A1060">
            <v>1056</v>
          </cell>
          <cell r="B1060" t="str">
            <v xml:space="preserve">      Other operating income</v>
          </cell>
        </row>
        <row r="1061">
          <cell r="A1061">
            <v>1057</v>
          </cell>
          <cell r="B1061" t="str">
            <v xml:space="preserve">      Total operating income</v>
          </cell>
        </row>
        <row r="1062">
          <cell r="A1062">
            <v>1058</v>
          </cell>
          <cell r="B1062" t="str">
            <v xml:space="preserve">      </v>
          </cell>
        </row>
        <row r="1063">
          <cell r="A1063">
            <v>1059</v>
          </cell>
          <cell r="B1063" t="str">
            <v xml:space="preserve">      WORKING CAPITAL ADJUSTMENT</v>
          </cell>
        </row>
        <row r="1064">
          <cell r="A1064">
            <v>1060</v>
          </cell>
          <cell r="B1064" t="str">
            <v xml:space="preserve">      Working capital adjustment</v>
          </cell>
        </row>
        <row r="1065">
          <cell r="A1065">
            <v>1061</v>
          </cell>
          <cell r="B1065" t="str">
            <v xml:space="preserve">      Tendring Hundred</v>
          </cell>
          <cell r="C1065" t="str">
            <v xml:space="preserve">   </v>
          </cell>
          <cell r="D1065" t="str">
            <v xml:space="preserve">   </v>
          </cell>
        </row>
        <row r="1066">
          <cell r="A1066">
            <v>1062</v>
          </cell>
          <cell r="B1066" t="str">
            <v xml:space="preserve">   Water Services</v>
          </cell>
          <cell r="C1066" t="str">
            <v xml:space="preserve">   </v>
          </cell>
        </row>
        <row r="1067">
          <cell r="A1067">
            <v>1063</v>
          </cell>
          <cell r="B1067" t="str">
            <v xml:space="preserve">      TURNOVER (£M)</v>
          </cell>
        </row>
        <row r="1068">
          <cell r="A1068">
            <v>1064</v>
          </cell>
          <cell r="B1068" t="str">
            <v xml:space="preserve">      Unmeasured - household</v>
          </cell>
          <cell r="E1068">
            <v>5.1109999999999998</v>
          </cell>
          <cell r="F1068">
            <v>4.9160000000000004</v>
          </cell>
        </row>
        <row r="1069">
          <cell r="A1069">
            <v>1065</v>
          </cell>
          <cell r="B1069" t="str">
            <v xml:space="preserve">      Unmeasured - non-household</v>
          </cell>
          <cell r="E1069">
            <v>1.7999999999999999E-2</v>
          </cell>
          <cell r="F1069">
            <v>2.4E-2</v>
          </cell>
        </row>
        <row r="1070">
          <cell r="A1070">
            <v>1066</v>
          </cell>
          <cell r="B1070" t="str">
            <v xml:space="preserve">      Unmeasured</v>
          </cell>
          <cell r="C1070">
            <v>4.851</v>
          </cell>
          <cell r="D1070">
            <v>5.1269999999999998</v>
          </cell>
          <cell r="E1070">
            <v>5.1289999999999996</v>
          </cell>
          <cell r="F1070">
            <v>4.9400000000000004</v>
          </cell>
        </row>
        <row r="1071">
          <cell r="A1071">
            <v>1067</v>
          </cell>
          <cell r="B1071" t="str">
            <v xml:space="preserve">      Measured - household</v>
          </cell>
          <cell r="E1071">
            <v>5.2809999999999997</v>
          </cell>
          <cell r="F1071">
            <v>5.9450000000000003</v>
          </cell>
        </row>
        <row r="1072">
          <cell r="A1072">
            <v>1068</v>
          </cell>
          <cell r="B1072" t="str">
            <v xml:space="preserve">      Measured - non-household</v>
          </cell>
          <cell r="E1072">
            <v>2.8170000000000002</v>
          </cell>
          <cell r="F1072">
            <v>2.69</v>
          </cell>
        </row>
        <row r="1073">
          <cell r="A1073">
            <v>1069</v>
          </cell>
          <cell r="B1073" t="str">
            <v xml:space="preserve">      Measured</v>
          </cell>
          <cell r="C1073">
            <v>6.8840000000000003</v>
          </cell>
          <cell r="D1073">
            <v>7.4770000000000003</v>
          </cell>
          <cell r="E1073">
            <v>8.0980000000000008</v>
          </cell>
          <cell r="F1073">
            <v>8.6349999999999998</v>
          </cell>
        </row>
        <row r="1074">
          <cell r="A1074">
            <v>1070</v>
          </cell>
          <cell r="B1074" t="str">
            <v xml:space="preserve">      Trade effluent</v>
          </cell>
        </row>
        <row r="1075">
          <cell r="A1075">
            <v>1071</v>
          </cell>
          <cell r="B1075" t="str">
            <v xml:space="preserve">      Large user and special agreement</v>
          </cell>
          <cell r="E1075">
            <v>0.21</v>
          </cell>
          <cell r="F1075">
            <v>0.41199999999999998</v>
          </cell>
        </row>
        <row r="1076">
          <cell r="A1076">
            <v>1072</v>
          </cell>
          <cell r="B1076" t="str">
            <v xml:space="preserve">      Revenue grants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>
            <v>1073</v>
          </cell>
          <cell r="B1077" t="str">
            <v xml:space="preserve">      Rechargeable works</v>
          </cell>
          <cell r="E1077">
            <v>0.14000000000000001</v>
          </cell>
          <cell r="F1077">
            <v>0.14699999999999999</v>
          </cell>
        </row>
        <row r="1078">
          <cell r="A1078">
            <v>1074</v>
          </cell>
          <cell r="B1078" t="str">
            <v xml:space="preserve">      Bulk supplies/inter company payments</v>
          </cell>
          <cell r="E1078">
            <v>0</v>
          </cell>
          <cell r="F1078">
            <v>0.16300000000000001</v>
          </cell>
        </row>
        <row r="1079">
          <cell r="A1079">
            <v>1075</v>
          </cell>
          <cell r="B1079" t="str">
            <v xml:space="preserve">      Other appointed business (third party)</v>
          </cell>
          <cell r="E1079">
            <v>0</v>
          </cell>
          <cell r="F1079">
            <v>0</v>
          </cell>
        </row>
        <row r="1080">
          <cell r="A1080">
            <v>1076</v>
          </cell>
          <cell r="B1080" t="str">
            <v xml:space="preserve">      Third party services (excluding non-potable water)</v>
          </cell>
          <cell r="E1080">
            <v>0.14000000000000001</v>
          </cell>
          <cell r="F1080">
            <v>0.31</v>
          </cell>
        </row>
        <row r="1081">
          <cell r="A1081">
            <v>1077</v>
          </cell>
          <cell r="B1081" t="str">
            <v xml:space="preserve">      Other sources (excluding large users, third parties and special agreements)</v>
          </cell>
          <cell r="E1081">
            <v>0</v>
          </cell>
          <cell r="F1081">
            <v>0</v>
          </cell>
        </row>
        <row r="1082">
          <cell r="A1082">
            <v>1078</v>
          </cell>
          <cell r="B1082" t="str">
            <v xml:space="preserve">      Total turnover</v>
          </cell>
          <cell r="C1082">
            <v>12.121</v>
          </cell>
          <cell r="D1082">
            <v>13.038</v>
          </cell>
          <cell r="E1082">
            <v>13.577</v>
          </cell>
          <cell r="F1082">
            <v>14.297000000000001</v>
          </cell>
        </row>
        <row r="1083">
          <cell r="A1083">
            <v>1079</v>
          </cell>
          <cell r="B1083" t="str">
            <v xml:space="preserve">      </v>
          </cell>
        </row>
        <row r="1084">
          <cell r="A1084">
            <v>1080</v>
          </cell>
          <cell r="B1084" t="str">
            <v xml:space="preserve">      OPERATING INCOME</v>
          </cell>
        </row>
        <row r="1085">
          <cell r="A1085">
            <v>1081</v>
          </cell>
          <cell r="B1085" t="str">
            <v xml:space="preserve">      Current cost profit or loss on the sale of fixed assets</v>
          </cell>
          <cell r="C1085">
            <v>1.2999999999999999E-2</v>
          </cell>
          <cell r="D1085">
            <v>5.8999999999999997E-2</v>
          </cell>
          <cell r="E1085">
            <v>0.23799999999999999</v>
          </cell>
          <cell r="F1085">
            <v>1E-3</v>
          </cell>
        </row>
        <row r="1086">
          <cell r="A1086">
            <v>1082</v>
          </cell>
          <cell r="B1086" t="str">
            <v xml:space="preserve">      Exceptional items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>
            <v>1083</v>
          </cell>
          <cell r="B1087" t="str">
            <v xml:space="preserve">      Other operating income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>
            <v>1084</v>
          </cell>
          <cell r="B1088" t="str">
            <v xml:space="preserve">      Total operating income</v>
          </cell>
          <cell r="C1088">
            <v>1.2999999999999999E-2</v>
          </cell>
          <cell r="D1088">
            <v>5.8999999999999997E-2</v>
          </cell>
          <cell r="E1088">
            <v>0.23799999999999999</v>
          </cell>
          <cell r="F1088">
            <v>1E-3</v>
          </cell>
        </row>
        <row r="1089">
          <cell r="A1089">
            <v>1085</v>
          </cell>
          <cell r="B1089" t="str">
            <v xml:space="preserve">      </v>
          </cell>
        </row>
        <row r="1090">
          <cell r="A1090">
            <v>1086</v>
          </cell>
          <cell r="B1090" t="str">
            <v xml:space="preserve">      WORKING CAPITAL ADJUSTMENT</v>
          </cell>
        </row>
        <row r="1091">
          <cell r="A1091">
            <v>1087</v>
          </cell>
          <cell r="B1091" t="str">
            <v xml:space="preserve">      Working capital adjustment</v>
          </cell>
          <cell r="C1091">
            <v>0.05</v>
          </cell>
          <cell r="D1091">
            <v>2.5999999999999999E-2</v>
          </cell>
          <cell r="E1091">
            <v>6.0999999999999999E-2</v>
          </cell>
          <cell r="F1091">
            <v>6.5000000000000002E-2</v>
          </cell>
        </row>
        <row r="1092">
          <cell r="A1092">
            <v>1088</v>
          </cell>
          <cell r="B1092" t="str">
            <v xml:space="preserve">   Sewerage Services</v>
          </cell>
          <cell r="C1092" t="str">
            <v xml:space="preserve">   </v>
          </cell>
        </row>
        <row r="1093">
          <cell r="A1093">
            <v>1089</v>
          </cell>
          <cell r="B1093" t="str">
            <v xml:space="preserve">      TURNOVER (£M)</v>
          </cell>
        </row>
        <row r="1094">
          <cell r="A1094">
            <v>1090</v>
          </cell>
          <cell r="B1094" t="str">
            <v xml:space="preserve">      Unmeasured - household</v>
          </cell>
        </row>
        <row r="1095">
          <cell r="A1095">
            <v>1091</v>
          </cell>
          <cell r="B1095" t="str">
            <v xml:space="preserve">      Unmeasured - non-household</v>
          </cell>
        </row>
        <row r="1096">
          <cell r="A1096">
            <v>1092</v>
          </cell>
          <cell r="B1096" t="str">
            <v xml:space="preserve">      Unmeasured</v>
          </cell>
        </row>
        <row r="1097">
          <cell r="A1097">
            <v>1093</v>
          </cell>
          <cell r="B1097" t="str">
            <v xml:space="preserve">      Measured - household</v>
          </cell>
        </row>
        <row r="1098">
          <cell r="A1098">
            <v>1094</v>
          </cell>
          <cell r="B1098" t="str">
            <v xml:space="preserve">      Measured - non-household</v>
          </cell>
        </row>
        <row r="1099">
          <cell r="A1099">
            <v>1095</v>
          </cell>
          <cell r="B1099" t="str">
            <v xml:space="preserve">      Measured</v>
          </cell>
        </row>
        <row r="1100">
          <cell r="A1100">
            <v>1096</v>
          </cell>
          <cell r="B1100" t="str">
            <v xml:space="preserve">      Trade effluent</v>
          </cell>
        </row>
        <row r="1101">
          <cell r="A1101">
            <v>1097</v>
          </cell>
          <cell r="B1101" t="str">
            <v xml:space="preserve">      Large user and special agreement</v>
          </cell>
        </row>
        <row r="1102">
          <cell r="A1102">
            <v>1098</v>
          </cell>
          <cell r="B1102" t="str">
            <v xml:space="preserve">      Revenue grants</v>
          </cell>
        </row>
        <row r="1103">
          <cell r="A1103">
            <v>1099</v>
          </cell>
          <cell r="B1103" t="str">
            <v xml:space="preserve">      Rechargeable works</v>
          </cell>
        </row>
        <row r="1104">
          <cell r="A1104">
            <v>1100</v>
          </cell>
          <cell r="B1104" t="str">
            <v xml:space="preserve">      Bulk supplies/inter company payments</v>
          </cell>
        </row>
        <row r="1105">
          <cell r="A1105">
            <v>1101</v>
          </cell>
          <cell r="B1105" t="str">
            <v xml:space="preserve">      Other appointed business (third party)</v>
          </cell>
        </row>
        <row r="1106">
          <cell r="A1106">
            <v>1102</v>
          </cell>
          <cell r="B1106" t="str">
            <v xml:space="preserve">      Third party services (excluding non-potable water)</v>
          </cell>
        </row>
        <row r="1107">
          <cell r="A1107">
            <v>1103</v>
          </cell>
          <cell r="B1107" t="str">
            <v xml:space="preserve">      Other sources (excluding large users, third parties and special agreements)</v>
          </cell>
        </row>
        <row r="1108">
          <cell r="A1108">
            <v>1104</v>
          </cell>
          <cell r="B1108" t="str">
            <v xml:space="preserve">      Total turnover</v>
          </cell>
        </row>
        <row r="1109">
          <cell r="A1109">
            <v>1105</v>
          </cell>
          <cell r="B1109" t="str">
            <v xml:space="preserve">      </v>
          </cell>
        </row>
        <row r="1110">
          <cell r="A1110">
            <v>1106</v>
          </cell>
          <cell r="B1110" t="str">
            <v xml:space="preserve">      OPERATING INCOME</v>
          </cell>
        </row>
        <row r="1111">
          <cell r="A1111">
            <v>1107</v>
          </cell>
          <cell r="B1111" t="str">
            <v xml:space="preserve">      Current cost profit or loss on the sale of fixed assets</v>
          </cell>
        </row>
        <row r="1112">
          <cell r="A1112">
            <v>1108</v>
          </cell>
          <cell r="B1112" t="str">
            <v xml:space="preserve">      Exceptional items</v>
          </cell>
        </row>
        <row r="1113">
          <cell r="A1113">
            <v>1109</v>
          </cell>
          <cell r="B1113" t="str">
            <v xml:space="preserve">      Other operating income</v>
          </cell>
        </row>
        <row r="1114">
          <cell r="A1114">
            <v>1110</v>
          </cell>
          <cell r="B1114" t="str">
            <v xml:space="preserve">      Total operating income</v>
          </cell>
        </row>
        <row r="1115">
          <cell r="A1115">
            <v>1111</v>
          </cell>
          <cell r="B1115" t="str">
            <v xml:space="preserve">      </v>
          </cell>
        </row>
        <row r="1116">
          <cell r="A1116">
            <v>1112</v>
          </cell>
          <cell r="B1116" t="str">
            <v xml:space="preserve">      WORKING CAPITAL ADJUSTMENT</v>
          </cell>
        </row>
        <row r="1117">
          <cell r="A1117">
            <v>1113</v>
          </cell>
          <cell r="B1117" t="str">
            <v xml:space="preserve">      Working capital adjustment</v>
          </cell>
        </row>
        <row r="1118">
          <cell r="A1118">
            <v>1114</v>
          </cell>
          <cell r="B1118" t="str">
            <v xml:space="preserve">      Three Valleys/North Surrey</v>
          </cell>
          <cell r="C1118" t="str">
            <v xml:space="preserve">   </v>
          </cell>
          <cell r="D1118" t="str">
            <v xml:space="preserve">   </v>
          </cell>
        </row>
        <row r="1119">
          <cell r="A1119">
            <v>1115</v>
          </cell>
          <cell r="B1119" t="str">
            <v xml:space="preserve">   Water Services</v>
          </cell>
          <cell r="C1119" t="str">
            <v xml:space="preserve">   </v>
          </cell>
        </row>
        <row r="1120">
          <cell r="A1120">
            <v>1116</v>
          </cell>
          <cell r="B1120" t="str">
            <v xml:space="preserve">      TURNOVER (£M)</v>
          </cell>
        </row>
        <row r="1121">
          <cell r="A1121">
            <v>1117</v>
          </cell>
          <cell r="B1121" t="str">
            <v xml:space="preserve">      Unmeasured - household</v>
          </cell>
          <cell r="E1121">
            <v>109.592</v>
          </cell>
          <cell r="F1121">
            <v>124.453</v>
          </cell>
        </row>
        <row r="1122">
          <cell r="A1122">
            <v>1118</v>
          </cell>
          <cell r="B1122" t="str">
            <v xml:space="preserve">      Unmeasured - non-household</v>
          </cell>
          <cell r="E1122">
            <v>2.2450000000000001</v>
          </cell>
          <cell r="F1122">
            <v>2.6219999999999999</v>
          </cell>
        </row>
        <row r="1123">
          <cell r="A1123">
            <v>1119</v>
          </cell>
          <cell r="B1123" t="str">
            <v xml:space="preserve">      Unmeasured</v>
          </cell>
          <cell r="C1123">
            <v>109.697</v>
          </cell>
          <cell r="D1123">
            <v>110.95699999999999</v>
          </cell>
          <cell r="E1123">
            <v>111.837</v>
          </cell>
          <cell r="F1123">
            <v>127.075</v>
          </cell>
        </row>
        <row r="1124">
          <cell r="A1124">
            <v>1120</v>
          </cell>
          <cell r="B1124" t="str">
            <v xml:space="preserve">      Measured - household</v>
          </cell>
          <cell r="E1124">
            <v>26.760999999999999</v>
          </cell>
          <cell r="F1124">
            <v>37.207000000000001</v>
          </cell>
        </row>
        <row r="1125">
          <cell r="A1125">
            <v>1121</v>
          </cell>
          <cell r="B1125" t="str">
            <v xml:space="preserve">      Measured - non-household</v>
          </cell>
          <cell r="E1125">
            <v>26.728000000000002</v>
          </cell>
          <cell r="F1125">
            <v>30.969000000000001</v>
          </cell>
        </row>
        <row r="1126">
          <cell r="A1126">
            <v>1122</v>
          </cell>
          <cell r="B1126" t="str">
            <v xml:space="preserve">      Measured</v>
          </cell>
          <cell r="C1126">
            <v>44.53</v>
          </cell>
          <cell r="D1126">
            <v>48.661999999999999</v>
          </cell>
          <cell r="E1126">
            <v>53.488999999999997</v>
          </cell>
          <cell r="F1126">
            <v>68.176000000000002</v>
          </cell>
        </row>
        <row r="1127">
          <cell r="A1127">
            <v>1123</v>
          </cell>
          <cell r="B1127" t="str">
            <v xml:space="preserve">      Trade effluent</v>
          </cell>
        </row>
        <row r="1128">
          <cell r="A1128">
            <v>1124</v>
          </cell>
          <cell r="B1128" t="str">
            <v xml:space="preserve">      Large user and special agreement</v>
          </cell>
          <cell r="E1128">
            <v>6.43</v>
          </cell>
          <cell r="F1128">
            <v>8.3330000000000002</v>
          </cell>
        </row>
        <row r="1129">
          <cell r="A1129">
            <v>1125</v>
          </cell>
          <cell r="B1129" t="str">
            <v xml:space="preserve">      Revenue grants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>
            <v>1126</v>
          </cell>
          <cell r="B1130" t="str">
            <v xml:space="preserve">      Rechargeable works</v>
          </cell>
          <cell r="E1130">
            <v>0.29899999999999999</v>
          </cell>
          <cell r="F1130">
            <v>0.64</v>
          </cell>
        </row>
        <row r="1131">
          <cell r="A1131">
            <v>1127</v>
          </cell>
          <cell r="B1131" t="str">
            <v xml:space="preserve">      Bulk supplies/inter company payments</v>
          </cell>
          <cell r="E1131">
            <v>2.2799999999999998</v>
          </cell>
          <cell r="F1131">
            <v>2.073</v>
          </cell>
        </row>
        <row r="1132">
          <cell r="A1132">
            <v>1128</v>
          </cell>
          <cell r="B1132" t="str">
            <v xml:space="preserve">      Other appointed business (third party)</v>
          </cell>
          <cell r="E1132">
            <v>0.124</v>
          </cell>
          <cell r="F1132">
            <v>0.126</v>
          </cell>
        </row>
        <row r="1133">
          <cell r="A1133">
            <v>1129</v>
          </cell>
          <cell r="B1133" t="str">
            <v xml:space="preserve">      Third party services (excluding non-potable water)</v>
          </cell>
          <cell r="E1133">
            <v>2.7029999999999998</v>
          </cell>
          <cell r="F1133">
            <v>2.839</v>
          </cell>
        </row>
        <row r="1134">
          <cell r="A1134">
            <v>1130</v>
          </cell>
          <cell r="B1134" t="str">
            <v xml:space="preserve">      Other sources (excluding large users, third parties and special agreements)</v>
          </cell>
          <cell r="E1134">
            <v>0</v>
          </cell>
          <cell r="F1134">
            <v>0</v>
          </cell>
        </row>
        <row r="1135">
          <cell r="A1135">
            <v>1131</v>
          </cell>
          <cell r="B1135" t="str">
            <v xml:space="preserve">      Total turnover</v>
          </cell>
          <cell r="C1135">
            <v>162.209</v>
          </cell>
          <cell r="D1135">
            <v>167.845</v>
          </cell>
          <cell r="E1135">
            <v>174.459</v>
          </cell>
          <cell r="F1135">
            <v>206.423</v>
          </cell>
        </row>
        <row r="1136">
          <cell r="A1136">
            <v>1132</v>
          </cell>
          <cell r="B1136" t="str">
            <v xml:space="preserve">      </v>
          </cell>
        </row>
        <row r="1137">
          <cell r="A1137">
            <v>1133</v>
          </cell>
          <cell r="B1137" t="str">
            <v xml:space="preserve">      OPERATING INCOME</v>
          </cell>
        </row>
        <row r="1138">
          <cell r="A1138">
            <v>1134</v>
          </cell>
          <cell r="B1138" t="str">
            <v xml:space="preserve">      Current cost profit or loss on the sale of fixed assets</v>
          </cell>
          <cell r="C1138">
            <v>-0.63100000000000001</v>
          </cell>
          <cell r="D1138">
            <v>0</v>
          </cell>
          <cell r="E1138">
            <v>4.056</v>
          </cell>
          <cell r="F1138">
            <v>0.84699999999999998</v>
          </cell>
        </row>
        <row r="1139">
          <cell r="A1139">
            <v>1135</v>
          </cell>
          <cell r="B1139" t="str">
            <v xml:space="preserve">      Exceptional items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>
            <v>1136</v>
          </cell>
          <cell r="B1140" t="str">
            <v xml:space="preserve">      Other operating income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</row>
        <row r="1141">
          <cell r="A1141">
            <v>1137</v>
          </cell>
          <cell r="B1141" t="str">
            <v xml:space="preserve">      Total operating income</v>
          </cell>
          <cell r="C1141">
            <v>-0.63100000000000001</v>
          </cell>
          <cell r="D1141">
            <v>0</v>
          </cell>
          <cell r="E1141">
            <v>4.056</v>
          </cell>
          <cell r="F1141">
            <v>0.84699999999999998</v>
          </cell>
        </row>
        <row r="1142">
          <cell r="A1142">
            <v>1138</v>
          </cell>
          <cell r="B1142" t="str">
            <v xml:space="preserve">      </v>
          </cell>
        </row>
        <row r="1143">
          <cell r="A1143">
            <v>1139</v>
          </cell>
          <cell r="B1143" t="str">
            <v xml:space="preserve">      WORKING CAPITAL ADJUSTMENT</v>
          </cell>
        </row>
        <row r="1144">
          <cell r="A1144">
            <v>1140</v>
          </cell>
          <cell r="B1144" t="str">
            <v xml:space="preserve">      Working capital adjustment</v>
          </cell>
          <cell r="C1144">
            <v>1.224</v>
          </cell>
          <cell r="D1144">
            <v>1.0629999999999999</v>
          </cell>
          <cell r="E1144">
            <v>1.2569999999999999</v>
          </cell>
          <cell r="F1144">
            <v>0.76800000000000002</v>
          </cell>
        </row>
        <row r="1145">
          <cell r="A1145">
            <v>1141</v>
          </cell>
          <cell r="B1145" t="str">
            <v xml:space="preserve">   Sewerage Services</v>
          </cell>
          <cell r="C1145" t="str">
            <v xml:space="preserve">   </v>
          </cell>
        </row>
        <row r="1146">
          <cell r="A1146">
            <v>1142</v>
          </cell>
          <cell r="B1146" t="str">
            <v xml:space="preserve">      TURNOVER (£M)</v>
          </cell>
        </row>
        <row r="1147">
          <cell r="A1147">
            <v>1143</v>
          </cell>
          <cell r="B1147" t="str">
            <v xml:space="preserve">      Unmeasured - household</v>
          </cell>
        </row>
        <row r="1148">
          <cell r="A1148">
            <v>1144</v>
          </cell>
          <cell r="B1148" t="str">
            <v xml:space="preserve">      Unmeasured - non-household</v>
          </cell>
        </row>
        <row r="1149">
          <cell r="A1149">
            <v>1145</v>
          </cell>
          <cell r="B1149" t="str">
            <v xml:space="preserve">      Unmeasured</v>
          </cell>
        </row>
        <row r="1150">
          <cell r="A1150">
            <v>1146</v>
          </cell>
          <cell r="B1150" t="str">
            <v xml:space="preserve">      Measured - household</v>
          </cell>
        </row>
        <row r="1151">
          <cell r="A1151">
            <v>1147</v>
          </cell>
          <cell r="B1151" t="str">
            <v xml:space="preserve">      Measured - non-household</v>
          </cell>
        </row>
        <row r="1152">
          <cell r="A1152">
            <v>1148</v>
          </cell>
          <cell r="B1152" t="str">
            <v xml:space="preserve">      Measured</v>
          </cell>
        </row>
        <row r="1153">
          <cell r="A1153">
            <v>1149</v>
          </cell>
          <cell r="B1153" t="str">
            <v xml:space="preserve">      Trade effluent</v>
          </cell>
        </row>
        <row r="1154">
          <cell r="A1154">
            <v>1150</v>
          </cell>
          <cell r="B1154" t="str">
            <v xml:space="preserve">      Large user and special agreement</v>
          </cell>
        </row>
        <row r="1155">
          <cell r="A1155">
            <v>1151</v>
          </cell>
          <cell r="B1155" t="str">
            <v xml:space="preserve">      Revenue grants</v>
          </cell>
        </row>
        <row r="1156">
          <cell r="A1156">
            <v>1152</v>
          </cell>
          <cell r="B1156" t="str">
            <v xml:space="preserve">      Rechargeable works</v>
          </cell>
        </row>
        <row r="1157">
          <cell r="A1157">
            <v>1153</v>
          </cell>
          <cell r="B1157" t="str">
            <v xml:space="preserve">      Bulk supplies/inter company payments</v>
          </cell>
        </row>
        <row r="1158">
          <cell r="A1158">
            <v>1154</v>
          </cell>
          <cell r="B1158" t="str">
            <v xml:space="preserve">      Other appointed business (third party)</v>
          </cell>
        </row>
        <row r="1159">
          <cell r="A1159">
            <v>1155</v>
          </cell>
          <cell r="B1159" t="str">
            <v xml:space="preserve">      Third party services (excluding non-potable water)</v>
          </cell>
        </row>
        <row r="1160">
          <cell r="A1160">
            <v>1156</v>
          </cell>
          <cell r="B1160" t="str">
            <v xml:space="preserve">      Other sources (excluding large users, third parties and special agreements)</v>
          </cell>
        </row>
        <row r="1161">
          <cell r="A1161">
            <v>1157</v>
          </cell>
          <cell r="B1161" t="str">
            <v xml:space="preserve">      Total turnover</v>
          </cell>
        </row>
        <row r="1162">
          <cell r="A1162">
            <v>1158</v>
          </cell>
          <cell r="B1162" t="str">
            <v xml:space="preserve">      </v>
          </cell>
        </row>
        <row r="1163">
          <cell r="A1163">
            <v>1159</v>
          </cell>
          <cell r="B1163" t="str">
            <v xml:space="preserve">      OPERATING INCOME</v>
          </cell>
        </row>
        <row r="1164">
          <cell r="A1164">
            <v>1160</v>
          </cell>
          <cell r="B1164" t="str">
            <v xml:space="preserve">      Current cost profit or loss on the sale of fixed assets</v>
          </cell>
        </row>
        <row r="1165">
          <cell r="A1165">
            <v>1161</v>
          </cell>
          <cell r="B1165" t="str">
            <v xml:space="preserve">      Exceptional items</v>
          </cell>
        </row>
        <row r="1166">
          <cell r="A1166">
            <v>1162</v>
          </cell>
          <cell r="B1166" t="str">
            <v xml:space="preserve">      Other operating income</v>
          </cell>
        </row>
        <row r="1167">
          <cell r="A1167">
            <v>1163</v>
          </cell>
          <cell r="B1167" t="str">
            <v xml:space="preserve">      Total operating income</v>
          </cell>
        </row>
        <row r="1168">
          <cell r="A1168">
            <v>1164</v>
          </cell>
          <cell r="B1168" t="str">
            <v xml:space="preserve">      </v>
          </cell>
        </row>
        <row r="1169">
          <cell r="A1169">
            <v>1165</v>
          </cell>
          <cell r="B1169" t="str">
            <v xml:space="preserve">      WORKING CAPITAL ADJUSTMENT</v>
          </cell>
        </row>
        <row r="1170">
          <cell r="A1170">
            <v>1166</v>
          </cell>
          <cell r="B1170" t="str">
            <v xml:space="preserve">      Working capital adjustment</v>
          </cell>
        </row>
        <row r="1171">
          <cell r="A1171">
            <v>1167</v>
          </cell>
          <cell r="C1171" t="str">
            <v xml:space="preserve">Source : June Return 2006  </v>
          </cell>
        </row>
        <row r="1172">
          <cell r="A1172">
            <v>1168</v>
          </cell>
          <cell r="B1172" t="str">
            <v>Rechargeable works</v>
          </cell>
        </row>
        <row r="1173">
          <cell r="A1173">
            <v>1169</v>
          </cell>
          <cell r="B1173" t="str">
            <v>Bulk supplies/inter company payments</v>
          </cell>
        </row>
        <row r="1174">
          <cell r="A1174">
            <v>1170</v>
          </cell>
          <cell r="B1174" t="str">
            <v>Other appointed business (third party)</v>
          </cell>
        </row>
        <row r="1175">
          <cell r="A1175">
            <v>1171</v>
          </cell>
          <cell r="B1175" t="str">
            <v xml:space="preserve">      Other sources (excluding large users and third parties)</v>
          </cell>
          <cell r="C1175">
            <v>0.108</v>
          </cell>
          <cell r="D1175">
            <v>0.13700000000000001</v>
          </cell>
          <cell r="E1175">
            <v>0.20300000000000001</v>
          </cell>
        </row>
        <row r="1176">
          <cell r="A1176">
            <v>1172</v>
          </cell>
          <cell r="B1176" t="str">
            <v xml:space="preserve">      Third Party Services</v>
          </cell>
          <cell r="C1176">
            <v>2.0880000000000001</v>
          </cell>
          <cell r="D1176">
            <v>2.0219999999999998</v>
          </cell>
          <cell r="E1176">
            <v>2.7029999999999998</v>
          </cell>
        </row>
        <row r="1177">
          <cell r="A1177">
            <v>1173</v>
          </cell>
          <cell r="B1177" t="str">
            <v xml:space="preserve">       </v>
          </cell>
        </row>
        <row r="1178">
          <cell r="A1178">
            <v>1174</v>
          </cell>
          <cell r="B1178" t="str">
            <v xml:space="preserve">      Total turnover</v>
          </cell>
          <cell r="C1178">
            <v>162.209</v>
          </cell>
          <cell r="D1178">
            <v>167.845</v>
          </cell>
          <cell r="E1178">
            <v>174.459</v>
          </cell>
        </row>
        <row r="1179">
          <cell r="A1179">
            <v>1175</v>
          </cell>
          <cell r="B1179" t="str">
            <v xml:space="preserve">       </v>
          </cell>
        </row>
        <row r="1180">
          <cell r="A1180">
            <v>1176</v>
          </cell>
          <cell r="B1180" t="str">
            <v xml:space="preserve">      OPERATING INCOME (£M)</v>
          </cell>
        </row>
        <row r="1181">
          <cell r="A1181">
            <v>1177</v>
          </cell>
          <cell r="B1181" t="str">
            <v xml:space="preserve">      Current cost profit or loss on the sale of fixed assets</v>
          </cell>
          <cell r="C1181">
            <v>-0.63100000000000001</v>
          </cell>
          <cell r="D1181">
            <v>0</v>
          </cell>
          <cell r="E1181">
            <v>-0.46899999999999997</v>
          </cell>
        </row>
        <row r="1182">
          <cell r="A1182">
            <v>1178</v>
          </cell>
          <cell r="B1182" t="str">
            <v xml:space="preserve">      Exceptional items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>
            <v>1179</v>
          </cell>
          <cell r="B1183" t="str">
            <v xml:space="preserve">      Other Operating Income</v>
          </cell>
          <cell r="C1183">
            <v>0</v>
          </cell>
          <cell r="D1183">
            <v>0</v>
          </cell>
          <cell r="E1183">
            <v>0</v>
          </cell>
        </row>
        <row r="1184">
          <cell r="A1184">
            <v>1180</v>
          </cell>
          <cell r="B1184" t="str">
            <v xml:space="preserve">       </v>
          </cell>
        </row>
        <row r="1185">
          <cell r="A1185">
            <v>1181</v>
          </cell>
          <cell r="B1185" t="str">
            <v xml:space="preserve">      Total operating income</v>
          </cell>
          <cell r="C1185">
            <v>-0.63100000000000001</v>
          </cell>
          <cell r="D1185">
            <v>0</v>
          </cell>
          <cell r="E1185">
            <v>-0.46899999999999997</v>
          </cell>
        </row>
        <row r="1186">
          <cell r="A1186">
            <v>1182</v>
          </cell>
          <cell r="B1186" t="str">
            <v xml:space="preserve">       </v>
          </cell>
        </row>
        <row r="1187">
          <cell r="A1187">
            <v>1183</v>
          </cell>
          <cell r="B1187" t="str">
            <v xml:space="preserve">      Working capital adjustment</v>
          </cell>
          <cell r="C1187">
            <v>1.224</v>
          </cell>
          <cell r="D1187">
            <v>1.0629999999999999</v>
          </cell>
          <cell r="E1187">
            <v>1.2569999999999999</v>
          </cell>
        </row>
        <row r="1188">
          <cell r="A1188">
            <v>1184</v>
          </cell>
          <cell r="B1188" t="str">
            <v xml:space="preserve">   Sewerage Services</v>
          </cell>
          <cell r="C1188" t="str">
            <v xml:space="preserve">   </v>
          </cell>
        </row>
        <row r="1189">
          <cell r="A1189">
            <v>1185</v>
          </cell>
          <cell r="B1189" t="str">
            <v xml:space="preserve">      TURNOVER (£M)</v>
          </cell>
        </row>
        <row r="1190">
          <cell r="A1190">
            <v>1186</v>
          </cell>
          <cell r="B1190" t="str">
            <v>Unmeasured - household</v>
          </cell>
        </row>
        <row r="1191">
          <cell r="A1191">
            <v>1187</v>
          </cell>
          <cell r="B1191" t="str">
            <v>Unmeasured - non- household</v>
          </cell>
        </row>
        <row r="1192">
          <cell r="A1192">
            <v>1188</v>
          </cell>
          <cell r="B1192" t="str">
            <v xml:space="preserve">      Unmeasured</v>
          </cell>
        </row>
        <row r="1193">
          <cell r="A1193">
            <v>1189</v>
          </cell>
          <cell r="B1193" t="str">
            <v>Measured - household</v>
          </cell>
        </row>
        <row r="1194">
          <cell r="A1194">
            <v>1190</v>
          </cell>
          <cell r="B1194" t="str">
            <v>Measured - non- household</v>
          </cell>
        </row>
        <row r="1195">
          <cell r="A1195">
            <v>1191</v>
          </cell>
          <cell r="B1195" t="str">
            <v xml:space="preserve">      Measured</v>
          </cell>
        </row>
        <row r="1196">
          <cell r="A1196">
            <v>1192</v>
          </cell>
          <cell r="B1196" t="str">
            <v xml:space="preserve">      Trade Effluent</v>
          </cell>
        </row>
        <row r="1197">
          <cell r="A1197">
            <v>1193</v>
          </cell>
          <cell r="B1197" t="str">
            <v xml:space="preserve">      Large User Revenues</v>
          </cell>
        </row>
        <row r="1198">
          <cell r="A1198">
            <v>1194</v>
          </cell>
          <cell r="B1198" t="str">
            <v xml:space="preserve">      Revenue Grants</v>
          </cell>
        </row>
        <row r="1199">
          <cell r="A1199">
            <v>1195</v>
          </cell>
          <cell r="B1199" t="str">
            <v>Rechargeable works</v>
          </cell>
        </row>
        <row r="1200">
          <cell r="A1200">
            <v>1196</v>
          </cell>
          <cell r="B1200" t="str">
            <v>Bulk supplies/inter company payments</v>
          </cell>
        </row>
        <row r="1201">
          <cell r="A1201">
            <v>1197</v>
          </cell>
          <cell r="B1201" t="str">
            <v>Other appointed business (third party)</v>
          </cell>
        </row>
        <row r="1202">
          <cell r="A1202">
            <v>1198</v>
          </cell>
          <cell r="B1202" t="str">
            <v xml:space="preserve">      Other sources (excluding large users and third parties)</v>
          </cell>
        </row>
        <row r="1203">
          <cell r="A1203">
            <v>1199</v>
          </cell>
          <cell r="B1203" t="str">
            <v xml:space="preserve">      Third Party Services</v>
          </cell>
        </row>
        <row r="1204">
          <cell r="A1204">
            <v>1200</v>
          </cell>
          <cell r="B1204" t="str">
            <v xml:space="preserve">       </v>
          </cell>
        </row>
        <row r="1205">
          <cell r="A1205">
            <v>1201</v>
          </cell>
          <cell r="B1205" t="str">
            <v xml:space="preserve">      Total turnover</v>
          </cell>
        </row>
        <row r="1206">
          <cell r="A1206">
            <v>1202</v>
          </cell>
          <cell r="B1206" t="str">
            <v xml:space="preserve">       </v>
          </cell>
        </row>
        <row r="1207">
          <cell r="A1207">
            <v>1203</v>
          </cell>
          <cell r="B1207" t="str">
            <v xml:space="preserve">      OPERATING INCOME (£M)</v>
          </cell>
        </row>
        <row r="1208">
          <cell r="A1208">
            <v>1204</v>
          </cell>
          <cell r="B1208" t="str">
            <v xml:space="preserve">      Current cost profit or loss on the sale of fixed assets</v>
          </cell>
        </row>
        <row r="1209">
          <cell r="A1209">
            <v>1205</v>
          </cell>
          <cell r="B1209" t="str">
            <v xml:space="preserve">      Exceptional items</v>
          </cell>
        </row>
        <row r="1210">
          <cell r="A1210">
            <v>1206</v>
          </cell>
          <cell r="B1210" t="str">
            <v xml:space="preserve">      Other Operating Income</v>
          </cell>
        </row>
        <row r="1211">
          <cell r="A1211">
            <v>1207</v>
          </cell>
          <cell r="B1211" t="str">
            <v xml:space="preserve">       </v>
          </cell>
        </row>
        <row r="1212">
          <cell r="A1212">
            <v>1208</v>
          </cell>
          <cell r="B1212" t="str">
            <v xml:space="preserve">      Total operating income</v>
          </cell>
        </row>
        <row r="1213">
          <cell r="A1213">
            <v>1209</v>
          </cell>
          <cell r="B1213" t="str">
            <v xml:space="preserve">       </v>
          </cell>
        </row>
        <row r="1214">
          <cell r="A1214">
            <v>1210</v>
          </cell>
          <cell r="B1214" t="str">
            <v xml:space="preserve">      Working capital adjustment</v>
          </cell>
        </row>
        <row r="1215">
          <cell r="A1215">
            <v>1211</v>
          </cell>
          <cell r="B1215" t="str">
            <v xml:space="preserve">   Water &amp; Sewerage Companies</v>
          </cell>
          <cell r="C1215" t="str">
            <v xml:space="preserve">   </v>
          </cell>
          <cell r="D1215" t="str">
            <v xml:space="preserve">   </v>
          </cell>
        </row>
        <row r="1216">
          <cell r="A1216">
            <v>1212</v>
          </cell>
          <cell r="B1216" t="str">
            <v xml:space="preserve">   Water Services</v>
          </cell>
          <cell r="C1216" t="str">
            <v xml:space="preserve">   </v>
          </cell>
        </row>
        <row r="1217">
          <cell r="A1217">
            <v>1213</v>
          </cell>
          <cell r="B1217" t="str">
            <v xml:space="preserve">      TURNOVER (£M)</v>
          </cell>
        </row>
        <row r="1218">
          <cell r="A1218">
            <v>1214</v>
          </cell>
          <cell r="B1218" t="str">
            <v xml:space="preserve">      Measured</v>
          </cell>
          <cell r="C1218">
            <v>917.19600000000003</v>
          </cell>
          <cell r="D1218">
            <v>1006.978</v>
          </cell>
        </row>
        <row r="1219">
          <cell r="A1219">
            <v>1215</v>
          </cell>
          <cell r="B1219" t="str">
            <v xml:space="preserve">      Unmeasured</v>
          </cell>
          <cell r="C1219">
            <v>1522.4469999999999</v>
          </cell>
          <cell r="D1219">
            <v>1552.74</v>
          </cell>
        </row>
        <row r="1220">
          <cell r="A1220">
            <v>1216</v>
          </cell>
          <cell r="B1220" t="str">
            <v xml:space="preserve">      Trade Effluent</v>
          </cell>
        </row>
        <row r="1221">
          <cell r="A1221">
            <v>1217</v>
          </cell>
          <cell r="B1221" t="str">
            <v xml:space="preserve">      Revenue Grants</v>
          </cell>
          <cell r="C1221">
            <v>0.311</v>
          </cell>
          <cell r="D1221">
            <v>0.40100000000000002</v>
          </cell>
        </row>
        <row r="1222">
          <cell r="A1222">
            <v>1218</v>
          </cell>
          <cell r="B1222" t="str">
            <v xml:space="preserve">      Large User Revenues</v>
          </cell>
          <cell r="C1222">
            <v>139.262</v>
          </cell>
          <cell r="D1222">
            <v>144.69499999999999</v>
          </cell>
        </row>
        <row r="1223">
          <cell r="A1223">
            <v>1219</v>
          </cell>
          <cell r="B1223" t="str">
            <v xml:space="preserve">      Other sources (excluding large users and third parties)</v>
          </cell>
          <cell r="C1223">
            <v>39.222000000000001</v>
          </cell>
          <cell r="D1223">
            <v>35.429000000000002</v>
          </cell>
        </row>
        <row r="1224">
          <cell r="A1224">
            <v>1220</v>
          </cell>
          <cell r="B1224" t="str">
            <v xml:space="preserve">      Third Party Services</v>
          </cell>
          <cell r="C1224">
            <v>77.903999999999996</v>
          </cell>
          <cell r="D1224">
            <v>78.924999999999997</v>
          </cell>
        </row>
        <row r="1225">
          <cell r="A1225">
            <v>1221</v>
          </cell>
          <cell r="B1225" t="str">
            <v xml:space="preserve">       </v>
          </cell>
        </row>
        <row r="1226">
          <cell r="A1226">
            <v>1222</v>
          </cell>
          <cell r="B1226" t="str">
            <v xml:space="preserve">      Total turnover</v>
          </cell>
          <cell r="C1226">
            <v>2696.3420000000001</v>
          </cell>
          <cell r="D1226">
            <v>2819.1680000000001</v>
          </cell>
        </row>
        <row r="1227">
          <cell r="A1227">
            <v>1223</v>
          </cell>
          <cell r="B1227" t="str">
            <v xml:space="preserve">       </v>
          </cell>
        </row>
        <row r="1228">
          <cell r="A1228">
            <v>1224</v>
          </cell>
          <cell r="B1228" t="str">
            <v xml:space="preserve">      OPERATING INCOME (£M)</v>
          </cell>
        </row>
        <row r="1229">
          <cell r="A1229">
            <v>1225</v>
          </cell>
          <cell r="B1229" t="str">
            <v xml:space="preserve">      Current cost profit or loss on the sale of fixed assets</v>
          </cell>
          <cell r="C1229">
            <v>13.983000000000001</v>
          </cell>
          <cell r="D1229">
            <v>9.9120000000000008</v>
          </cell>
        </row>
        <row r="1230">
          <cell r="A1230">
            <v>1226</v>
          </cell>
          <cell r="B1230" t="str">
            <v xml:space="preserve">      Exceptional items</v>
          </cell>
          <cell r="C1230">
            <v>0</v>
          </cell>
          <cell r="D1230">
            <v>0</v>
          </cell>
        </row>
        <row r="1231">
          <cell r="A1231">
            <v>1227</v>
          </cell>
          <cell r="B1231" t="str">
            <v xml:space="preserve">      Other Operating Income</v>
          </cell>
          <cell r="C1231">
            <v>0</v>
          </cell>
          <cell r="D1231">
            <v>0</v>
          </cell>
        </row>
        <row r="1232">
          <cell r="A1232">
            <v>1228</v>
          </cell>
          <cell r="B1232" t="str">
            <v xml:space="preserve">       </v>
          </cell>
        </row>
        <row r="1233">
          <cell r="A1233">
            <v>1229</v>
          </cell>
          <cell r="B1233" t="str">
            <v xml:space="preserve">      Total operating income</v>
          </cell>
          <cell r="C1233">
            <v>13.983000000000001</v>
          </cell>
          <cell r="D1233">
            <v>9.9120000000000008</v>
          </cell>
        </row>
        <row r="1234">
          <cell r="A1234">
            <v>1230</v>
          </cell>
          <cell r="B1234" t="str">
            <v xml:space="preserve">       </v>
          </cell>
        </row>
        <row r="1235">
          <cell r="A1235">
            <v>1231</v>
          </cell>
          <cell r="B1235" t="str">
            <v xml:space="preserve">      Working capital adjustment</v>
          </cell>
          <cell r="C1235">
            <v>0.98199999999999998</v>
          </cell>
          <cell r="D1235">
            <v>-0.81</v>
          </cell>
        </row>
        <row r="1236">
          <cell r="A1236">
            <v>1232</v>
          </cell>
          <cell r="B1236" t="str">
            <v xml:space="preserve">   Sewerage Services</v>
          </cell>
          <cell r="C1236" t="str">
            <v xml:space="preserve">   </v>
          </cell>
        </row>
        <row r="1237">
          <cell r="A1237">
            <v>1233</v>
          </cell>
          <cell r="B1237" t="str">
            <v xml:space="preserve">      TURNOVER (£M)</v>
          </cell>
        </row>
        <row r="1238">
          <cell r="A1238">
            <v>1234</v>
          </cell>
          <cell r="B1238" t="str">
            <v xml:space="preserve">      Measured</v>
          </cell>
          <cell r="C1238">
            <v>1065.0889999999999</v>
          </cell>
          <cell r="D1238">
            <v>1175.5</v>
          </cell>
        </row>
        <row r="1239">
          <cell r="A1239">
            <v>1235</v>
          </cell>
          <cell r="B1239" t="str">
            <v xml:space="preserve">      Unmeasured</v>
          </cell>
          <cell r="C1239">
            <v>2028.779</v>
          </cell>
          <cell r="D1239">
            <v>2066.192</v>
          </cell>
        </row>
        <row r="1240">
          <cell r="A1240">
            <v>1236</v>
          </cell>
          <cell r="B1240" t="str">
            <v xml:space="preserve">      Trade Effluent</v>
          </cell>
          <cell r="C1240">
            <v>104.20699999999999</v>
          </cell>
          <cell r="D1240">
            <v>85.536000000000001</v>
          </cell>
        </row>
        <row r="1241">
          <cell r="A1241">
            <v>1237</v>
          </cell>
          <cell r="B1241" t="str">
            <v xml:space="preserve">      Revenue Grants</v>
          </cell>
          <cell r="C1241">
            <v>0.1</v>
          </cell>
          <cell r="D1241">
            <v>0</v>
          </cell>
        </row>
        <row r="1242">
          <cell r="A1242">
            <v>1238</v>
          </cell>
          <cell r="B1242" t="str">
            <v xml:space="preserve">      Large User Revenues</v>
          </cell>
          <cell r="C1242">
            <v>105.514</v>
          </cell>
          <cell r="D1242">
            <v>130.62299999999999</v>
          </cell>
        </row>
        <row r="1243">
          <cell r="A1243">
            <v>1239</v>
          </cell>
          <cell r="B1243" t="str">
            <v xml:space="preserve">      Other sources (excluding large users and third parties)</v>
          </cell>
          <cell r="C1243">
            <v>39.816000000000003</v>
          </cell>
          <cell r="D1243">
            <v>35.872</v>
          </cell>
        </row>
        <row r="1244">
          <cell r="A1244">
            <v>1240</v>
          </cell>
          <cell r="B1244" t="str">
            <v xml:space="preserve">      Third Party Services</v>
          </cell>
          <cell r="C1244">
            <v>25.030999999999999</v>
          </cell>
          <cell r="D1244">
            <v>32.912999999999997</v>
          </cell>
        </row>
        <row r="1245">
          <cell r="A1245">
            <v>1241</v>
          </cell>
          <cell r="B1245" t="str">
            <v xml:space="preserve">       </v>
          </cell>
        </row>
        <row r="1246">
          <cell r="A1246">
            <v>1242</v>
          </cell>
          <cell r="B1246" t="str">
            <v xml:space="preserve">      Total turnover</v>
          </cell>
          <cell r="C1246">
            <v>3368.5360000000001</v>
          </cell>
          <cell r="D1246">
            <v>3526.636</v>
          </cell>
        </row>
        <row r="1247">
          <cell r="A1247">
            <v>1243</v>
          </cell>
          <cell r="B1247" t="str">
            <v xml:space="preserve">       </v>
          </cell>
        </row>
        <row r="1248">
          <cell r="A1248">
            <v>1244</v>
          </cell>
          <cell r="B1248" t="str">
            <v xml:space="preserve">      OPERATING INCOME (£M)</v>
          </cell>
        </row>
        <row r="1249">
          <cell r="A1249">
            <v>1245</v>
          </cell>
          <cell r="B1249" t="str">
            <v xml:space="preserve">      Current cost profit or loss on the sale of fixed assets</v>
          </cell>
          <cell r="C1249">
            <v>29.643000000000001</v>
          </cell>
          <cell r="D1249">
            <v>33.070999999999998</v>
          </cell>
        </row>
        <row r="1250">
          <cell r="A1250">
            <v>1246</v>
          </cell>
          <cell r="B1250" t="str">
            <v xml:space="preserve">      Exceptional items</v>
          </cell>
          <cell r="C1250">
            <v>0</v>
          </cell>
          <cell r="D1250">
            <v>0</v>
          </cell>
        </row>
        <row r="1251">
          <cell r="A1251">
            <v>1247</v>
          </cell>
          <cell r="B1251" t="str">
            <v xml:space="preserve">      Other Operating Income</v>
          </cell>
          <cell r="C1251">
            <v>0</v>
          </cell>
          <cell r="D1251">
            <v>0</v>
          </cell>
        </row>
        <row r="1252">
          <cell r="A1252">
            <v>1248</v>
          </cell>
          <cell r="B1252" t="str">
            <v xml:space="preserve">       </v>
          </cell>
        </row>
        <row r="1253">
          <cell r="A1253">
            <v>1249</v>
          </cell>
          <cell r="B1253" t="str">
            <v xml:space="preserve">      Total operating income</v>
          </cell>
          <cell r="C1253">
            <v>29.643000000000001</v>
          </cell>
          <cell r="D1253">
            <v>33.070999999999998</v>
          </cell>
        </row>
        <row r="1254">
          <cell r="A1254">
            <v>1250</v>
          </cell>
          <cell r="B1254" t="str">
            <v xml:space="preserve">       </v>
          </cell>
        </row>
        <row r="1255">
          <cell r="A1255">
            <v>1251</v>
          </cell>
          <cell r="B1255" t="str">
            <v xml:space="preserve">      Working capital adjustment</v>
          </cell>
          <cell r="C1255">
            <v>5.8470000000000004</v>
          </cell>
          <cell r="D1255">
            <v>4.1440000000000001</v>
          </cell>
        </row>
        <row r="1256">
          <cell r="A1256">
            <v>1252</v>
          </cell>
          <cell r="B1256" t="str">
            <v xml:space="preserve">   Water Only Companies</v>
          </cell>
          <cell r="C1256" t="str">
            <v xml:space="preserve">   </v>
          </cell>
          <cell r="D1256" t="str">
            <v xml:space="preserve">   </v>
          </cell>
        </row>
        <row r="1257">
          <cell r="A1257">
            <v>1253</v>
          </cell>
          <cell r="B1257" t="str">
            <v xml:space="preserve">   Water Services</v>
          </cell>
          <cell r="C1257" t="str">
            <v xml:space="preserve">   </v>
          </cell>
        </row>
        <row r="1258">
          <cell r="A1258">
            <v>1254</v>
          </cell>
          <cell r="B1258" t="str">
            <v xml:space="preserve">      TURNOVER (£M)</v>
          </cell>
        </row>
        <row r="1259">
          <cell r="A1259">
            <v>1255</v>
          </cell>
          <cell r="B1259" t="str">
            <v xml:space="preserve">      Measured</v>
          </cell>
          <cell r="C1259">
            <v>181.529</v>
          </cell>
          <cell r="D1259">
            <v>197.548</v>
          </cell>
        </row>
        <row r="1260">
          <cell r="A1260">
            <v>1256</v>
          </cell>
          <cell r="B1260" t="str">
            <v xml:space="preserve">      Unmeasured</v>
          </cell>
          <cell r="C1260">
            <v>345.81200000000001</v>
          </cell>
          <cell r="D1260">
            <v>348.202</v>
          </cell>
        </row>
        <row r="1261">
          <cell r="A1261">
            <v>1257</v>
          </cell>
          <cell r="B1261" t="str">
            <v xml:space="preserve">      Trade Effluent</v>
          </cell>
        </row>
        <row r="1262">
          <cell r="A1262">
            <v>1258</v>
          </cell>
          <cell r="B1262" t="str">
            <v xml:space="preserve">      Revenue Grants</v>
          </cell>
          <cell r="C1262">
            <v>0</v>
          </cell>
          <cell r="D1262">
            <v>0</v>
          </cell>
        </row>
        <row r="1263">
          <cell r="A1263">
            <v>1259</v>
          </cell>
          <cell r="B1263" t="str">
            <v xml:space="preserve">      Large User Revenues</v>
          </cell>
          <cell r="C1263">
            <v>24.123000000000001</v>
          </cell>
          <cell r="D1263">
            <v>24.094999999999999</v>
          </cell>
        </row>
        <row r="1264">
          <cell r="A1264">
            <v>1260</v>
          </cell>
          <cell r="B1264" t="str">
            <v xml:space="preserve">      Other sources (excluding large users and third parties)</v>
          </cell>
          <cell r="C1264">
            <v>2.6110000000000002</v>
          </cell>
          <cell r="D1264">
            <v>3.3279999999999998</v>
          </cell>
        </row>
        <row r="1265">
          <cell r="A1265">
            <v>1261</v>
          </cell>
          <cell r="B1265" t="str">
            <v xml:space="preserve">      Third Party Services</v>
          </cell>
          <cell r="C1265">
            <v>11.654</v>
          </cell>
          <cell r="D1265">
            <v>12.526</v>
          </cell>
        </row>
        <row r="1266">
          <cell r="A1266">
            <v>1262</v>
          </cell>
          <cell r="B1266" t="str">
            <v xml:space="preserve">       </v>
          </cell>
        </row>
        <row r="1267">
          <cell r="A1267">
            <v>1263</v>
          </cell>
          <cell r="B1267" t="str">
            <v xml:space="preserve">      Total turnover</v>
          </cell>
          <cell r="C1267">
            <v>565.72900000000004</v>
          </cell>
          <cell r="D1267">
            <v>585.69899999999996</v>
          </cell>
        </row>
        <row r="1268">
          <cell r="A1268">
            <v>1264</v>
          </cell>
          <cell r="B1268" t="str">
            <v xml:space="preserve">       </v>
          </cell>
        </row>
        <row r="1269">
          <cell r="A1269">
            <v>1265</v>
          </cell>
          <cell r="B1269" t="str">
            <v xml:space="preserve">      OPERATING INCOME (£M)</v>
          </cell>
        </row>
        <row r="1270">
          <cell r="A1270">
            <v>1266</v>
          </cell>
          <cell r="B1270" t="str">
            <v xml:space="preserve">      Current cost profit or loss on the sale of fixed assets</v>
          </cell>
          <cell r="C1270">
            <v>-5.2999999999999999E-2</v>
          </cell>
          <cell r="D1270">
            <v>9.8390000000000004</v>
          </cell>
        </row>
        <row r="1271">
          <cell r="A1271">
            <v>1267</v>
          </cell>
          <cell r="B1271" t="str">
            <v xml:space="preserve">      Exceptional items</v>
          </cell>
          <cell r="C1271">
            <v>0.90800000000000003</v>
          </cell>
          <cell r="D1271">
            <v>0.21199999999999999</v>
          </cell>
        </row>
        <row r="1272">
          <cell r="A1272">
            <v>1268</v>
          </cell>
          <cell r="B1272" t="str">
            <v xml:space="preserve">      Other Operating Income</v>
          </cell>
          <cell r="C1272">
            <v>0.24099999999999999</v>
          </cell>
          <cell r="D1272">
            <v>0</v>
          </cell>
        </row>
        <row r="1273">
          <cell r="A1273">
            <v>1269</v>
          </cell>
          <cell r="B1273" t="str">
            <v xml:space="preserve">       </v>
          </cell>
        </row>
        <row r="1274">
          <cell r="A1274">
            <v>1270</v>
          </cell>
          <cell r="B1274" t="str">
            <v xml:space="preserve">      Total operating income</v>
          </cell>
          <cell r="C1274">
            <v>1.0960000000000001</v>
          </cell>
          <cell r="D1274">
            <v>10.051</v>
          </cell>
        </row>
        <row r="1275">
          <cell r="A1275">
            <v>1271</v>
          </cell>
          <cell r="B1275" t="str">
            <v xml:space="preserve">       </v>
          </cell>
        </row>
        <row r="1276">
          <cell r="A1276">
            <v>1272</v>
          </cell>
          <cell r="B1276" t="str">
            <v xml:space="preserve">      Working capital adjustment</v>
          </cell>
          <cell r="C1276">
            <v>2.698</v>
          </cell>
          <cell r="D1276">
            <v>2.371</v>
          </cell>
        </row>
        <row r="1277">
          <cell r="A1277">
            <v>1273</v>
          </cell>
          <cell r="B1277" t="str">
            <v xml:space="preserve">   Sewerage Services</v>
          </cell>
          <cell r="C1277" t="str">
            <v xml:space="preserve">   </v>
          </cell>
        </row>
        <row r="1278">
          <cell r="A1278">
            <v>1274</v>
          </cell>
          <cell r="B1278" t="str">
            <v xml:space="preserve">      TURNOVER (£M)</v>
          </cell>
        </row>
        <row r="1279">
          <cell r="A1279">
            <v>1275</v>
          </cell>
          <cell r="B1279" t="str">
            <v xml:space="preserve">      Measured</v>
          </cell>
        </row>
        <row r="1280">
          <cell r="A1280">
            <v>1276</v>
          </cell>
          <cell r="B1280" t="str">
            <v xml:space="preserve">      Unmeasured</v>
          </cell>
        </row>
        <row r="1281">
          <cell r="A1281">
            <v>1277</v>
          </cell>
          <cell r="B1281" t="str">
            <v xml:space="preserve">      Trade Effluent</v>
          </cell>
        </row>
        <row r="1282">
          <cell r="A1282">
            <v>1278</v>
          </cell>
          <cell r="B1282" t="str">
            <v xml:space="preserve">      Revenue Grants</v>
          </cell>
        </row>
        <row r="1283">
          <cell r="A1283">
            <v>1279</v>
          </cell>
          <cell r="B1283" t="str">
            <v xml:space="preserve">      Large User Revenues</v>
          </cell>
        </row>
        <row r="1284">
          <cell r="A1284">
            <v>1280</v>
          </cell>
          <cell r="B1284" t="str">
            <v xml:space="preserve">      Other sources (excluding large users and third parties)</v>
          </cell>
        </row>
        <row r="1285">
          <cell r="A1285">
            <v>1281</v>
          </cell>
          <cell r="B1285" t="str">
            <v xml:space="preserve">      Third Party Services</v>
          </cell>
        </row>
        <row r="1286">
          <cell r="A1286">
            <v>1282</v>
          </cell>
          <cell r="B1286" t="str">
            <v xml:space="preserve">       </v>
          </cell>
        </row>
        <row r="1287">
          <cell r="A1287">
            <v>1283</v>
          </cell>
          <cell r="B1287" t="str">
            <v xml:space="preserve">      Total turnover</v>
          </cell>
        </row>
        <row r="1288">
          <cell r="A1288">
            <v>1284</v>
          </cell>
          <cell r="B1288" t="str">
            <v xml:space="preserve">       </v>
          </cell>
        </row>
        <row r="1289">
          <cell r="A1289">
            <v>1285</v>
          </cell>
          <cell r="B1289" t="str">
            <v xml:space="preserve">      OPERATING INCOME (£M)</v>
          </cell>
        </row>
        <row r="1290">
          <cell r="A1290">
            <v>1286</v>
          </cell>
          <cell r="B1290" t="str">
            <v xml:space="preserve">      Current cost profit or loss on the sale of fixed assets</v>
          </cell>
        </row>
        <row r="1291">
          <cell r="A1291">
            <v>1287</v>
          </cell>
          <cell r="B1291" t="str">
            <v xml:space="preserve">      Exceptional items</v>
          </cell>
        </row>
        <row r="1292">
          <cell r="A1292">
            <v>1288</v>
          </cell>
          <cell r="B1292" t="str">
            <v xml:space="preserve">      Other Operating Income</v>
          </cell>
        </row>
        <row r="1293">
          <cell r="A1293">
            <v>1289</v>
          </cell>
          <cell r="B1293" t="str">
            <v xml:space="preserve">       </v>
          </cell>
        </row>
        <row r="1294">
          <cell r="A1294">
            <v>1290</v>
          </cell>
          <cell r="B1294" t="str">
            <v xml:space="preserve">      Total operating income</v>
          </cell>
        </row>
        <row r="1295">
          <cell r="A1295">
            <v>1291</v>
          </cell>
          <cell r="B1295" t="str">
            <v xml:space="preserve">       </v>
          </cell>
        </row>
        <row r="1296">
          <cell r="A1296">
            <v>1292</v>
          </cell>
          <cell r="B1296" t="str">
            <v xml:space="preserve">      Working capital adjustment</v>
          </cell>
        </row>
        <row r="1297">
          <cell r="A1297">
            <v>1293</v>
          </cell>
          <cell r="B1297" t="str">
            <v>Industry</v>
          </cell>
          <cell r="C1297" t="str">
            <v xml:space="preserve">   </v>
          </cell>
          <cell r="D1297" t="str">
            <v xml:space="preserve">   </v>
          </cell>
        </row>
        <row r="1298">
          <cell r="A1298">
            <v>1294</v>
          </cell>
          <cell r="B1298" t="str">
            <v xml:space="preserve">   Water Services</v>
          </cell>
          <cell r="C1298" t="str">
            <v xml:space="preserve">   </v>
          </cell>
        </row>
        <row r="1299">
          <cell r="A1299">
            <v>1295</v>
          </cell>
          <cell r="B1299" t="str">
            <v xml:space="preserve">      TURNOVER (£M)</v>
          </cell>
        </row>
        <row r="1300">
          <cell r="A1300">
            <v>1296</v>
          </cell>
          <cell r="B1300" t="str">
            <v xml:space="preserve">      Measured</v>
          </cell>
          <cell r="C1300">
            <v>1098.7249999999999</v>
          </cell>
          <cell r="D1300">
            <v>1204.5260000000001</v>
          </cell>
        </row>
        <row r="1301">
          <cell r="A1301">
            <v>1297</v>
          </cell>
          <cell r="B1301" t="str">
            <v xml:space="preserve">      Unmeasured</v>
          </cell>
          <cell r="C1301">
            <v>1868.259</v>
          </cell>
          <cell r="D1301">
            <v>1900.942</v>
          </cell>
        </row>
        <row r="1302">
          <cell r="A1302">
            <v>1298</v>
          </cell>
          <cell r="B1302" t="str">
            <v xml:space="preserve">      Trade Effluent</v>
          </cell>
        </row>
        <row r="1303">
          <cell r="A1303">
            <v>1299</v>
          </cell>
          <cell r="B1303" t="str">
            <v xml:space="preserve">      Revenue Grants</v>
          </cell>
          <cell r="C1303">
            <v>0.311</v>
          </cell>
          <cell r="D1303">
            <v>0.40100000000000002</v>
          </cell>
        </row>
        <row r="1304">
          <cell r="A1304">
            <v>1300</v>
          </cell>
          <cell r="B1304" t="str">
            <v xml:space="preserve">      Large User Revenues</v>
          </cell>
          <cell r="C1304">
            <v>163.38499999999999</v>
          </cell>
          <cell r="D1304">
            <v>168.79</v>
          </cell>
        </row>
        <row r="1305">
          <cell r="A1305">
            <v>1301</v>
          </cell>
          <cell r="B1305" t="str">
            <v xml:space="preserve">      Other sources (excluding large users and third parties)</v>
          </cell>
          <cell r="C1305">
            <v>41.832999999999998</v>
          </cell>
          <cell r="D1305">
            <v>38.756999999999998</v>
          </cell>
        </row>
        <row r="1306">
          <cell r="A1306">
            <v>1302</v>
          </cell>
          <cell r="B1306" t="str">
            <v xml:space="preserve">      Third Party Services</v>
          </cell>
          <cell r="C1306">
            <v>89.558000000000007</v>
          </cell>
          <cell r="D1306">
            <v>91.450999999999993</v>
          </cell>
        </row>
        <row r="1307">
          <cell r="A1307">
            <v>1303</v>
          </cell>
          <cell r="B1307" t="str">
            <v xml:space="preserve">       </v>
          </cell>
        </row>
        <row r="1308">
          <cell r="A1308">
            <v>1304</v>
          </cell>
          <cell r="B1308" t="str">
            <v xml:space="preserve">      Total turnover</v>
          </cell>
          <cell r="C1308">
            <v>3262.0709999999999</v>
          </cell>
          <cell r="D1308">
            <v>3404.8670000000002</v>
          </cell>
        </row>
        <row r="1309">
          <cell r="A1309">
            <v>1305</v>
          </cell>
          <cell r="B1309" t="str">
            <v xml:space="preserve">       </v>
          </cell>
        </row>
        <row r="1310">
          <cell r="A1310">
            <v>1306</v>
          </cell>
          <cell r="B1310" t="str">
            <v xml:space="preserve">      OPERATING INCOME (£M)</v>
          </cell>
        </row>
        <row r="1311">
          <cell r="A1311">
            <v>1307</v>
          </cell>
          <cell r="B1311" t="str">
            <v xml:space="preserve">      Current cost profit or loss on the sale of fixed assets</v>
          </cell>
          <cell r="C1311">
            <v>13.93</v>
          </cell>
          <cell r="D1311">
            <v>19.751000000000001</v>
          </cell>
        </row>
        <row r="1312">
          <cell r="A1312">
            <v>1308</v>
          </cell>
          <cell r="B1312" t="str">
            <v xml:space="preserve">      Exceptional items</v>
          </cell>
          <cell r="C1312">
            <v>0.90800000000000003</v>
          </cell>
          <cell r="D1312">
            <v>0.21199999999999999</v>
          </cell>
        </row>
        <row r="1313">
          <cell r="A1313">
            <v>1309</v>
          </cell>
          <cell r="B1313" t="str">
            <v xml:space="preserve">      Other Operating Income</v>
          </cell>
          <cell r="C1313">
            <v>0.24099999999999999</v>
          </cell>
          <cell r="D1313">
            <v>0</v>
          </cell>
        </row>
        <row r="1314">
          <cell r="A1314">
            <v>1310</v>
          </cell>
          <cell r="B1314" t="str">
            <v xml:space="preserve">       </v>
          </cell>
        </row>
        <row r="1315">
          <cell r="A1315">
            <v>1311</v>
          </cell>
          <cell r="B1315" t="str">
            <v xml:space="preserve">      Total operating income</v>
          </cell>
          <cell r="C1315">
            <v>15.079000000000001</v>
          </cell>
          <cell r="D1315">
            <v>19.963000000000001</v>
          </cell>
        </row>
        <row r="1316">
          <cell r="A1316">
            <v>1312</v>
          </cell>
          <cell r="B1316" t="str">
            <v xml:space="preserve">       </v>
          </cell>
        </row>
        <row r="1317">
          <cell r="A1317">
            <v>1313</v>
          </cell>
          <cell r="B1317" t="str">
            <v xml:space="preserve">      Working capital adjustment</v>
          </cell>
          <cell r="C1317">
            <v>3.68</v>
          </cell>
          <cell r="D1317">
            <v>1.5609999999999999</v>
          </cell>
        </row>
        <row r="1318">
          <cell r="A1318">
            <v>1314</v>
          </cell>
          <cell r="B1318" t="str">
            <v xml:space="preserve">   Sewerage Services</v>
          </cell>
          <cell r="C1318" t="str">
            <v xml:space="preserve">   </v>
          </cell>
        </row>
        <row r="1319">
          <cell r="A1319">
            <v>1315</v>
          </cell>
          <cell r="B1319" t="str">
            <v xml:space="preserve">      TURNOVER (£M)</v>
          </cell>
        </row>
        <row r="1320">
          <cell r="A1320">
            <v>1316</v>
          </cell>
          <cell r="B1320" t="str">
            <v xml:space="preserve">      Measured</v>
          </cell>
          <cell r="C1320">
            <v>1065.0889999999999</v>
          </cell>
          <cell r="D1320">
            <v>1175.5</v>
          </cell>
        </row>
        <row r="1321">
          <cell r="A1321">
            <v>1317</v>
          </cell>
          <cell r="B1321" t="str">
            <v xml:space="preserve">      Unmeasured</v>
          </cell>
          <cell r="C1321">
            <v>2028.779</v>
          </cell>
          <cell r="D1321">
            <v>2066.192</v>
          </cell>
        </row>
        <row r="1322">
          <cell r="A1322">
            <v>1318</v>
          </cell>
          <cell r="B1322" t="str">
            <v xml:space="preserve">      Trade Effluent</v>
          </cell>
          <cell r="C1322">
            <v>104.20699999999999</v>
          </cell>
          <cell r="D1322">
            <v>85.536000000000001</v>
          </cell>
        </row>
        <row r="1323">
          <cell r="A1323">
            <v>1319</v>
          </cell>
          <cell r="B1323" t="str">
            <v xml:space="preserve">      Revenue Grants</v>
          </cell>
          <cell r="C1323">
            <v>0.1</v>
          </cell>
          <cell r="D1323">
            <v>0</v>
          </cell>
        </row>
        <row r="1324">
          <cell r="A1324">
            <v>1320</v>
          </cell>
          <cell r="B1324" t="str">
            <v xml:space="preserve">      Large User Revenues</v>
          </cell>
          <cell r="C1324">
            <v>105.514</v>
          </cell>
          <cell r="D1324">
            <v>130.62299999999999</v>
          </cell>
        </row>
        <row r="1325">
          <cell r="A1325">
            <v>1321</v>
          </cell>
          <cell r="B1325" t="str">
            <v xml:space="preserve">      Other sources (excluding large users and third parties)</v>
          </cell>
          <cell r="C1325">
            <v>39.816000000000003</v>
          </cell>
          <cell r="D1325">
            <v>35.872</v>
          </cell>
        </row>
        <row r="1326">
          <cell r="A1326">
            <v>1322</v>
          </cell>
          <cell r="B1326" t="str">
            <v xml:space="preserve">      Third Party Services</v>
          </cell>
          <cell r="C1326">
            <v>25.030999999999999</v>
          </cell>
          <cell r="D1326">
            <v>32.912999999999997</v>
          </cell>
        </row>
        <row r="1327">
          <cell r="A1327">
            <v>1323</v>
          </cell>
          <cell r="B1327" t="str">
            <v xml:space="preserve">       </v>
          </cell>
        </row>
        <row r="1328">
          <cell r="A1328">
            <v>1324</v>
          </cell>
          <cell r="B1328" t="str">
            <v xml:space="preserve">      Total turnover</v>
          </cell>
          <cell r="C1328">
            <v>3368.5360000000001</v>
          </cell>
          <cell r="D1328">
            <v>3526.636</v>
          </cell>
        </row>
        <row r="1329">
          <cell r="A1329">
            <v>1325</v>
          </cell>
          <cell r="B1329" t="str">
            <v xml:space="preserve">       </v>
          </cell>
        </row>
        <row r="1330">
          <cell r="A1330">
            <v>1326</v>
          </cell>
          <cell r="B1330" t="str">
            <v xml:space="preserve">      OPERATING INCOME (£M)</v>
          </cell>
        </row>
        <row r="1331">
          <cell r="A1331">
            <v>1327</v>
          </cell>
          <cell r="B1331" t="str">
            <v xml:space="preserve">      Current cost profit or loss on the sale of fixed assets</v>
          </cell>
          <cell r="C1331">
            <v>29.643000000000001</v>
          </cell>
          <cell r="D1331">
            <v>33.070999999999998</v>
          </cell>
        </row>
        <row r="1332">
          <cell r="A1332">
            <v>1328</v>
          </cell>
          <cell r="B1332" t="str">
            <v xml:space="preserve">      Exceptional items</v>
          </cell>
          <cell r="C1332">
            <v>0</v>
          </cell>
          <cell r="D1332">
            <v>0</v>
          </cell>
        </row>
        <row r="1333">
          <cell r="A1333">
            <v>1329</v>
          </cell>
          <cell r="B1333" t="str">
            <v xml:space="preserve">      Other Operating Income</v>
          </cell>
          <cell r="C1333">
            <v>0</v>
          </cell>
          <cell r="D1333">
            <v>0</v>
          </cell>
        </row>
        <row r="1334">
          <cell r="A1334">
            <v>1330</v>
          </cell>
          <cell r="B1334" t="str">
            <v xml:space="preserve">       </v>
          </cell>
        </row>
        <row r="1335">
          <cell r="A1335">
            <v>1331</v>
          </cell>
          <cell r="B1335" t="str">
            <v xml:space="preserve">      Total operating income</v>
          </cell>
          <cell r="C1335">
            <v>29.643000000000001</v>
          </cell>
          <cell r="D1335">
            <v>33.070999999999998</v>
          </cell>
        </row>
        <row r="1336">
          <cell r="A1336">
            <v>1332</v>
          </cell>
          <cell r="B1336" t="str">
            <v xml:space="preserve">       </v>
          </cell>
        </row>
        <row r="1337">
          <cell r="A1337">
            <v>1333</v>
          </cell>
          <cell r="B1337" t="str">
            <v xml:space="preserve">      Working capital adjustment</v>
          </cell>
          <cell r="C1337">
            <v>5.8470000000000004</v>
          </cell>
          <cell r="D1337">
            <v>4.1440000000000001</v>
          </cell>
        </row>
        <row r="1338">
          <cell r="A1338">
            <v>1334</v>
          </cell>
          <cell r="C1338" t="str">
            <v xml:space="preserve">Source : June Return 2004  </v>
          </cell>
        </row>
        <row r="1339">
          <cell r="A1339">
            <v>1335</v>
          </cell>
        </row>
        <row r="1340">
          <cell r="A1340">
            <v>1336</v>
          </cell>
        </row>
        <row r="1341">
          <cell r="A1341">
            <v>1337</v>
          </cell>
        </row>
        <row r="1342">
          <cell r="A1342">
            <v>1338</v>
          </cell>
        </row>
        <row r="1343">
          <cell r="A1343">
            <v>1339</v>
          </cell>
        </row>
        <row r="1344">
          <cell r="A1344">
            <v>1340</v>
          </cell>
        </row>
        <row r="1345">
          <cell r="A1345">
            <v>1341</v>
          </cell>
        </row>
        <row r="1346">
          <cell r="A1346">
            <v>1342</v>
          </cell>
        </row>
        <row r="1347">
          <cell r="A1347">
            <v>1343</v>
          </cell>
        </row>
        <row r="1348">
          <cell r="A1348">
            <v>1344</v>
          </cell>
        </row>
        <row r="1349">
          <cell r="A1349">
            <v>1345</v>
          </cell>
        </row>
        <row r="1350">
          <cell r="A1350">
            <v>1346</v>
          </cell>
        </row>
        <row r="1351">
          <cell r="A1351">
            <v>1347</v>
          </cell>
        </row>
        <row r="1352">
          <cell r="A1352">
            <v>1348</v>
          </cell>
        </row>
        <row r="1353">
          <cell r="A1353">
            <v>1349</v>
          </cell>
        </row>
        <row r="1354">
          <cell r="A1354">
            <v>1350</v>
          </cell>
        </row>
        <row r="1355">
          <cell r="A1355">
            <v>1351</v>
          </cell>
        </row>
        <row r="1356">
          <cell r="A1356">
            <v>1352</v>
          </cell>
        </row>
        <row r="1357">
          <cell r="A1357">
            <v>1353</v>
          </cell>
        </row>
        <row r="1358">
          <cell r="A1358">
            <v>1354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topLeftCell="D1" zoomScale="75" zoomScaleNormal="75" workbookViewId="0">
      <selection activeCell="N28" sqref="N28"/>
    </sheetView>
  </sheetViews>
  <sheetFormatPr defaultColWidth="10.140625" defaultRowHeight="12.75"/>
  <cols>
    <col min="1" max="1" width="8.28515625" bestFit="1" customWidth="1"/>
    <col min="2" max="2" width="12.140625" bestFit="1" customWidth="1"/>
    <col min="3" max="3" width="106.85546875" bestFit="1" customWidth="1"/>
    <col min="4" max="4" width="4.42578125" bestFit="1" customWidth="1"/>
    <col min="5" max="5" width="15.85546875" customWidth="1"/>
    <col min="6" max="11" width="34.140625" bestFit="1" customWidth="1"/>
    <col min="15" max="15" width="10.42578125" style="112" bestFit="1" customWidth="1"/>
    <col min="16" max="16" width="10.140625" style="112" bestFit="1" customWidth="1"/>
    <col min="17" max="17" width="10.140625" style="112"/>
    <col min="18" max="18" width="8.7109375" style="112" customWidth="1"/>
    <col min="19" max="19" width="9.140625" style="112" bestFit="1" customWidth="1"/>
  </cols>
  <sheetData>
    <row r="1" spans="1:19">
      <c r="C1" t="s">
        <v>193</v>
      </c>
    </row>
    <row r="2" spans="1:19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9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  <c r="O4"/>
      <c r="P4"/>
      <c r="Q4"/>
      <c r="R4"/>
      <c r="S4"/>
    </row>
    <row r="5" spans="1:19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  <c r="O5"/>
      <c r="P5"/>
      <c r="Q5"/>
      <c r="R5"/>
      <c r="S5"/>
    </row>
    <row r="6" spans="1:19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  <c r="O6"/>
      <c r="P6"/>
      <c r="Q6"/>
      <c r="R6"/>
      <c r="S6"/>
    </row>
    <row r="7" spans="1:19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1">
        <v>55257</v>
      </c>
      <c r="G7" s="91">
        <v>53050</v>
      </c>
      <c r="H7" s="91">
        <v>50622</v>
      </c>
      <c r="I7" s="91">
        <v>48304</v>
      </c>
      <c r="J7" s="91">
        <v>46207</v>
      </c>
      <c r="K7" s="91"/>
      <c r="O7"/>
      <c r="P7"/>
      <c r="Q7"/>
      <c r="R7"/>
      <c r="S7"/>
    </row>
    <row r="8" spans="1:19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1">
        <v>65846</v>
      </c>
      <c r="G8" s="91">
        <v>63216</v>
      </c>
      <c r="H8" s="91">
        <v>60322</v>
      </c>
      <c r="I8" s="91">
        <v>57561</v>
      </c>
      <c r="J8" s="91">
        <v>55062</v>
      </c>
      <c r="K8" s="91"/>
      <c r="O8"/>
      <c r="P8"/>
      <c r="Q8"/>
      <c r="R8"/>
      <c r="S8"/>
    </row>
    <row r="9" spans="1:19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1">
        <v>946121</v>
      </c>
      <c r="G9" s="91">
        <v>908328</v>
      </c>
      <c r="H9" s="91">
        <v>866756</v>
      </c>
      <c r="I9" s="91">
        <v>827074</v>
      </c>
      <c r="J9" s="91">
        <v>791171</v>
      </c>
      <c r="K9" s="91"/>
      <c r="O9"/>
      <c r="P9"/>
      <c r="Q9"/>
      <c r="R9"/>
      <c r="S9"/>
    </row>
    <row r="10" spans="1:19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1">
        <v>47725</v>
      </c>
      <c r="G10" s="91">
        <v>50343</v>
      </c>
      <c r="H10" s="91">
        <v>53360</v>
      </c>
      <c r="I10" s="91">
        <v>56402</v>
      </c>
      <c r="J10" s="91">
        <v>59347</v>
      </c>
      <c r="K10" s="91"/>
      <c r="O10"/>
      <c r="P10"/>
      <c r="Q10"/>
      <c r="R10"/>
      <c r="S10"/>
    </row>
    <row r="11" spans="1:19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1">
        <v>48799</v>
      </c>
      <c r="G11" s="91">
        <v>51476</v>
      </c>
      <c r="H11" s="91">
        <v>54564</v>
      </c>
      <c r="I11" s="91">
        <v>57671</v>
      </c>
      <c r="J11" s="91">
        <v>60682</v>
      </c>
      <c r="K11" s="91"/>
      <c r="O11"/>
      <c r="P11"/>
      <c r="Q11"/>
      <c r="R11"/>
      <c r="S11"/>
    </row>
    <row r="12" spans="1:19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1">
        <v>966215</v>
      </c>
      <c r="G12" s="91">
        <v>1019213</v>
      </c>
      <c r="H12" s="91">
        <v>1080302</v>
      </c>
      <c r="I12" s="91">
        <v>1141889</v>
      </c>
      <c r="J12" s="91">
        <v>1201503</v>
      </c>
      <c r="K12" s="91"/>
      <c r="O12"/>
      <c r="P12"/>
      <c r="Q12"/>
      <c r="R12"/>
      <c r="S12"/>
    </row>
    <row r="13" spans="1:19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1">
        <v>56492</v>
      </c>
      <c r="G13" s="91">
        <v>55614</v>
      </c>
      <c r="H13" s="91">
        <v>56355</v>
      </c>
      <c r="I13" s="91">
        <v>55386</v>
      </c>
      <c r="J13" s="109">
        <v>54875</v>
      </c>
      <c r="K13" s="91"/>
      <c r="L13" s="91"/>
      <c r="O13"/>
      <c r="P13"/>
      <c r="Q13"/>
      <c r="R13"/>
      <c r="S13"/>
    </row>
    <row r="14" spans="1:19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1">
        <v>67218</v>
      </c>
      <c r="G14" s="91">
        <v>66308</v>
      </c>
      <c r="H14" s="91">
        <v>57264</v>
      </c>
      <c r="I14" s="91">
        <v>52928</v>
      </c>
      <c r="J14" s="109">
        <v>61196</v>
      </c>
      <c r="K14" s="91"/>
      <c r="O14"/>
      <c r="P14"/>
      <c r="Q14"/>
      <c r="R14"/>
      <c r="S14"/>
    </row>
    <row r="15" spans="1:19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1">
        <v>961924</v>
      </c>
      <c r="G15" s="91">
        <v>940984</v>
      </c>
      <c r="H15" s="91">
        <v>913965</v>
      </c>
      <c r="I15" s="91">
        <v>888933</v>
      </c>
      <c r="J15" s="109">
        <v>853177</v>
      </c>
      <c r="K15" s="91"/>
      <c r="O15"/>
      <c r="P15"/>
      <c r="Q15"/>
      <c r="R15"/>
      <c r="S15"/>
    </row>
    <row r="16" spans="1:19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1">
        <v>47501</v>
      </c>
      <c r="G16" s="91">
        <v>50988</v>
      </c>
      <c r="H16" s="91">
        <v>49951</v>
      </c>
      <c r="I16" s="91">
        <v>53537</v>
      </c>
      <c r="J16" s="109">
        <v>54619</v>
      </c>
      <c r="K16" s="91"/>
      <c r="O16"/>
      <c r="P16"/>
      <c r="Q16"/>
      <c r="R16"/>
      <c r="S16"/>
    </row>
    <row r="17" spans="1:19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1">
        <v>47428</v>
      </c>
      <c r="G17" s="91">
        <v>48218</v>
      </c>
      <c r="H17" s="91">
        <v>63537</v>
      </c>
      <c r="I17" s="91">
        <v>66522</v>
      </c>
      <c r="J17" s="109">
        <v>49463</v>
      </c>
      <c r="K17" s="91"/>
      <c r="O17"/>
      <c r="P17"/>
      <c r="Q17"/>
      <c r="R17"/>
      <c r="S17"/>
    </row>
    <row r="18" spans="1:19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1">
        <v>951039</v>
      </c>
      <c r="G18" s="91">
        <v>986003</v>
      </c>
      <c r="H18" s="91">
        <v>1020083</v>
      </c>
      <c r="I18" s="91">
        <v>1065780</v>
      </c>
      <c r="J18" s="109">
        <v>1121429</v>
      </c>
      <c r="K18" s="91"/>
      <c r="O18"/>
      <c r="P18"/>
      <c r="Q18"/>
      <c r="R18"/>
      <c r="S18"/>
    </row>
    <row r="19" spans="1:19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1">
        <v>59318</v>
      </c>
      <c r="G19" s="91">
        <v>58396.186301369897</v>
      </c>
      <c r="H19" s="91">
        <v>56875</v>
      </c>
      <c r="I19" s="109">
        <v>56124</v>
      </c>
      <c r="J19" s="113">
        <v>55052</v>
      </c>
      <c r="K19" s="91"/>
      <c r="O19"/>
      <c r="P19"/>
      <c r="Q19"/>
      <c r="R19"/>
      <c r="S19"/>
    </row>
    <row r="20" spans="1:19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1">
        <v>68514</v>
      </c>
      <c r="G20" s="91">
        <v>64362.205479452103</v>
      </c>
      <c r="H20" s="91">
        <v>61195</v>
      </c>
      <c r="I20" s="109">
        <v>59976</v>
      </c>
      <c r="J20" s="113">
        <v>57806</v>
      </c>
      <c r="K20" s="91"/>
      <c r="O20"/>
      <c r="P20"/>
      <c r="Q20"/>
      <c r="R20"/>
      <c r="S20"/>
    </row>
    <row r="21" spans="1:19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1">
        <v>960752</v>
      </c>
      <c r="G21" s="91">
        <v>936486.81506849302</v>
      </c>
      <c r="H21" s="91">
        <v>911177</v>
      </c>
      <c r="I21" s="109">
        <v>882784</v>
      </c>
      <c r="J21" s="113">
        <v>846026</v>
      </c>
      <c r="K21" s="91"/>
      <c r="O21"/>
      <c r="P21"/>
      <c r="Q21"/>
      <c r="R21"/>
      <c r="S21"/>
    </row>
    <row r="22" spans="1:19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1">
        <v>45643</v>
      </c>
      <c r="G22" s="91">
        <v>49068.134246575297</v>
      </c>
      <c r="H22" s="91">
        <v>50618</v>
      </c>
      <c r="I22" s="109">
        <v>53512</v>
      </c>
      <c r="J22" s="113">
        <v>55585</v>
      </c>
      <c r="K22" s="91"/>
      <c r="O22"/>
      <c r="P22"/>
      <c r="Q22"/>
      <c r="R22"/>
      <c r="S22"/>
    </row>
    <row r="23" spans="1:19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1">
        <v>47182</v>
      </c>
      <c r="G23" s="91">
        <v>49554.830136986297</v>
      </c>
      <c r="H23" s="91">
        <v>49462</v>
      </c>
      <c r="I23" s="109">
        <v>53079</v>
      </c>
      <c r="J23" s="113">
        <v>55296</v>
      </c>
      <c r="K23" s="91"/>
      <c r="O23"/>
      <c r="P23"/>
      <c r="Q23"/>
      <c r="R23"/>
      <c r="S23"/>
    </row>
    <row r="24" spans="1:19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1">
        <v>952066</v>
      </c>
      <c r="G24" s="91">
        <v>995195.99315068498</v>
      </c>
      <c r="H24" s="91">
        <v>1035429</v>
      </c>
      <c r="I24" s="109">
        <v>1072363</v>
      </c>
      <c r="J24" s="113">
        <v>1123073</v>
      </c>
      <c r="K24" s="91"/>
      <c r="O24"/>
      <c r="P24"/>
      <c r="Q24"/>
      <c r="R24"/>
      <c r="S24"/>
    </row>
    <row r="25" spans="1:19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2">
        <v>0.72299999999999998</v>
      </c>
      <c r="G25" s="92">
        <v>0.74299999999999999</v>
      </c>
      <c r="H25" s="92">
        <v>0.75329312635227097</v>
      </c>
      <c r="I25" s="110">
        <v>0.76700000000000002</v>
      </c>
      <c r="J25" s="110">
        <v>0.78</v>
      </c>
      <c r="K25" s="92"/>
      <c r="L25" s="92"/>
      <c r="O25"/>
      <c r="P25"/>
      <c r="Q25"/>
      <c r="R25"/>
      <c r="S25"/>
    </row>
    <row r="26" spans="1:19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2">
        <v>0.94799999999999995</v>
      </c>
      <c r="G26" s="92">
        <v>0.94499999999999995</v>
      </c>
      <c r="H26" s="92">
        <v>0.92962990528543499</v>
      </c>
      <c r="I26" s="110">
        <v>0.85599999999999998</v>
      </c>
      <c r="J26" s="110">
        <v>0.871</v>
      </c>
      <c r="K26" s="92"/>
      <c r="O26"/>
      <c r="P26"/>
      <c r="Q26"/>
      <c r="R26"/>
      <c r="S26"/>
    </row>
    <row r="27" spans="1:19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2">
        <v>25.619</v>
      </c>
      <c r="G27" s="92">
        <v>25.785</v>
      </c>
      <c r="H27" s="92">
        <v>25.7002055100433</v>
      </c>
      <c r="I27" s="110">
        <v>25.513000000000002</v>
      </c>
      <c r="J27" s="110">
        <v>25.951000000000001</v>
      </c>
      <c r="K27" s="92"/>
      <c r="O27"/>
      <c r="P27"/>
      <c r="Q27"/>
      <c r="R27"/>
      <c r="S27"/>
    </row>
    <row r="28" spans="1:19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2">
        <v>0.59199999999999997</v>
      </c>
      <c r="G28" s="92">
        <v>0.65400000000000003</v>
      </c>
      <c r="H28" s="92">
        <v>0.73809070733051296</v>
      </c>
      <c r="I28" s="110">
        <v>0.77600000000000002</v>
      </c>
      <c r="J28" s="110">
        <v>0.78900000000000003</v>
      </c>
      <c r="K28" s="92"/>
      <c r="O28"/>
      <c r="P28"/>
      <c r="Q28"/>
      <c r="R28"/>
      <c r="S28"/>
    </row>
    <row r="29" spans="1:19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2">
        <v>1.488</v>
      </c>
      <c r="G29" s="92">
        <v>0.82</v>
      </c>
      <c r="H29" s="92">
        <v>0.76627837930710396</v>
      </c>
      <c r="I29" s="110">
        <v>0.77200000000000002</v>
      </c>
      <c r="J29" s="110">
        <v>0.78500000000000003</v>
      </c>
      <c r="K29" s="92"/>
      <c r="O29"/>
      <c r="P29"/>
      <c r="Q29"/>
      <c r="R29"/>
      <c r="S29"/>
    </row>
    <row r="30" spans="1:19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2">
        <v>31.004999999999999</v>
      </c>
      <c r="G30" s="92">
        <v>31.765000000000001</v>
      </c>
      <c r="H30" s="92">
        <v>34.626476151106097</v>
      </c>
      <c r="I30" s="110">
        <v>35.993000000000002</v>
      </c>
      <c r="J30" s="110">
        <v>36.612000000000002</v>
      </c>
      <c r="K30" s="92"/>
      <c r="O30"/>
      <c r="P30"/>
      <c r="Q30"/>
      <c r="R30"/>
      <c r="S30"/>
    </row>
    <row r="31" spans="1:19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2">
        <v>8.9999999999999993E-3</v>
      </c>
      <c r="G31" s="92">
        <v>8.9999999999999993E-3</v>
      </c>
      <c r="H31" s="92">
        <v>8.9999999999999993E-3</v>
      </c>
      <c r="I31" s="92">
        <v>8.9999999999999993E-3</v>
      </c>
      <c r="J31" s="92">
        <v>8.9999999999999993E-3</v>
      </c>
      <c r="K31" s="92"/>
      <c r="O31"/>
      <c r="P31"/>
      <c r="Q31"/>
      <c r="R31"/>
      <c r="S31"/>
    </row>
    <row r="32" spans="1:19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2">
        <v>1.0999999999999999E-2</v>
      </c>
      <c r="G32" s="92">
        <v>1.0999999999999999E-2</v>
      </c>
      <c r="H32" s="92">
        <v>8.9999999999999993E-3</v>
      </c>
      <c r="I32" s="92">
        <v>8.0000000000000002E-3</v>
      </c>
      <c r="J32" s="92">
        <v>8.0000000000000002E-3</v>
      </c>
      <c r="K32" s="92"/>
      <c r="O32"/>
      <c r="P32"/>
      <c r="Q32"/>
      <c r="R32"/>
      <c r="S32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2">
        <v>0.20499999999999999</v>
      </c>
      <c r="G33" s="92">
        <v>0.19800000000000001</v>
      </c>
      <c r="H33" s="92">
        <v>0.19500000000000001</v>
      </c>
      <c r="I33" s="92">
        <v>0.183</v>
      </c>
      <c r="J33" s="92">
        <v>0.183</v>
      </c>
      <c r="K33" s="92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2">
        <v>0.01</v>
      </c>
      <c r="G34" s="92">
        <v>1.0999999999999999E-2</v>
      </c>
      <c r="H34" s="92">
        <v>0.01</v>
      </c>
      <c r="I34" s="92">
        <v>1.0999999999999999E-2</v>
      </c>
      <c r="J34" s="92">
        <v>1.0999999999999999E-2</v>
      </c>
      <c r="K34" s="92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2">
        <v>0.01</v>
      </c>
      <c r="G35" s="92">
        <v>0.01</v>
      </c>
      <c r="H35" s="92">
        <v>1.2999999999999999E-2</v>
      </c>
      <c r="I35" s="92">
        <v>1.2999999999999999E-2</v>
      </c>
      <c r="J35" s="92">
        <v>1.2999999999999999E-2</v>
      </c>
      <c r="K35" s="92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2">
        <v>0.255</v>
      </c>
      <c r="G36" s="92">
        <v>0.26100000000000001</v>
      </c>
      <c r="H36" s="92">
        <v>0.27200000000000002</v>
      </c>
      <c r="I36" s="92">
        <v>0.27600000000000002</v>
      </c>
      <c r="J36" s="92">
        <v>0.27600000000000002</v>
      </c>
      <c r="K36" s="92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2">
        <v>0.73199999999999998</v>
      </c>
      <c r="G37" s="92">
        <v>0.752</v>
      </c>
      <c r="H37" s="92">
        <v>0.76200000000000001</v>
      </c>
      <c r="I37" s="92">
        <v>0.77500000000000002</v>
      </c>
      <c r="J37" s="92">
        <v>0.79200000000000004</v>
      </c>
      <c r="K37" s="92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2">
        <v>0.95899999999999996</v>
      </c>
      <c r="G38" s="92">
        <v>0.95599999999999996</v>
      </c>
      <c r="H38" s="92">
        <v>0.93899999999999995</v>
      </c>
      <c r="I38" s="92">
        <v>0.96099999999999997</v>
      </c>
      <c r="J38" s="92">
        <v>0.98</v>
      </c>
      <c r="K38" s="92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2">
        <v>25.824000000000002</v>
      </c>
      <c r="G39" s="92">
        <v>25.983000000000001</v>
      </c>
      <c r="H39" s="92">
        <v>25.895</v>
      </c>
      <c r="I39" s="92">
        <v>24.611000000000001</v>
      </c>
      <c r="J39" s="92">
        <v>23.952999999999999</v>
      </c>
      <c r="K39" s="92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2">
        <v>0.60199999999999998</v>
      </c>
      <c r="G40" s="92">
        <v>0.66500000000000004</v>
      </c>
      <c r="H40" s="92">
        <v>0.748</v>
      </c>
      <c r="I40" s="92">
        <v>0.74199999999999999</v>
      </c>
      <c r="J40" s="92">
        <v>0.753</v>
      </c>
      <c r="K40" s="92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2">
        <v>1.498</v>
      </c>
      <c r="G41" s="92">
        <v>0.83</v>
      </c>
      <c r="H41" s="92">
        <v>0.77900000000000003</v>
      </c>
      <c r="I41" s="92">
        <v>0.99</v>
      </c>
      <c r="J41" s="92">
        <v>1.006</v>
      </c>
      <c r="K41" s="92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2">
        <v>31.26</v>
      </c>
      <c r="G42" s="92">
        <v>32.026000000000003</v>
      </c>
      <c r="H42" s="92">
        <v>34.898000000000003</v>
      </c>
      <c r="I42" s="92">
        <v>36.552</v>
      </c>
      <c r="J42" s="92">
        <v>39.043999999999997</v>
      </c>
      <c r="K42" s="92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3">
        <v>19.377670164490201</v>
      </c>
      <c r="G43" s="93">
        <v>19.739270900807298</v>
      </c>
      <c r="H43" s="93">
        <v>20.109288165539901</v>
      </c>
      <c r="I43" s="93">
        <v>20.4795611423507</v>
      </c>
      <c r="J43" s="93">
        <v>20.8358693950995</v>
      </c>
      <c r="K43" s="93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3">
        <v>19.377670164490201</v>
      </c>
      <c r="G44" s="93">
        <v>19.739270900807298</v>
      </c>
      <c r="H44" s="93">
        <v>20.109288165539901</v>
      </c>
      <c r="I44" s="93">
        <v>20.4795611423507</v>
      </c>
      <c r="J44" s="93">
        <v>20.8358693950995</v>
      </c>
      <c r="K44" s="93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3">
        <v>25.190971213837301</v>
      </c>
      <c r="G45" s="93">
        <v>25.661052171049398</v>
      </c>
      <c r="H45" s="93">
        <v>26.142074615201899</v>
      </c>
      <c r="I45" s="93">
        <v>26.623429485055901</v>
      </c>
      <c r="J45" s="93">
        <v>27.086630213629402</v>
      </c>
      <c r="K45" s="93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3">
        <v>24.898119570222601</v>
      </c>
      <c r="G46" s="93">
        <v>25.253596585531799</v>
      </c>
      <c r="H46" s="93">
        <v>25.640687353470501</v>
      </c>
      <c r="I46" s="93">
        <v>26.044179337071402</v>
      </c>
      <c r="J46" s="93">
        <v>26.478201964735799</v>
      </c>
      <c r="K46" s="93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3">
        <v>25.363464528735701</v>
      </c>
      <c r="G47" s="93">
        <v>25.4304687552514</v>
      </c>
      <c r="H47" s="93">
        <v>25.297059155030801</v>
      </c>
      <c r="I47" s="93">
        <v>25.162173157630502</v>
      </c>
      <c r="J47" s="93">
        <v>25.5227663838156</v>
      </c>
      <c r="K47" s="93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3">
        <v>31.7589013477719</v>
      </c>
      <c r="G48" s="93">
        <v>32.2599450514683</v>
      </c>
      <c r="H48" s="93">
        <v>32.7842989582389</v>
      </c>
      <c r="I48" s="93">
        <v>33.3498623356124</v>
      </c>
      <c r="J48" s="93">
        <v>33.916147975203998</v>
      </c>
      <c r="K48" s="93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4"/>
      <c r="G49" s="94"/>
      <c r="H49" s="94"/>
      <c r="I49" s="94"/>
      <c r="J49" s="94"/>
      <c r="K49" s="94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4"/>
      <c r="G50" s="94"/>
      <c r="H50" s="94"/>
      <c r="I50" s="94"/>
      <c r="J50" s="94"/>
      <c r="K50" s="94">
        <v>3.7400000000000003E-2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2"/>
      <c r="G51" s="92"/>
      <c r="H51" s="92"/>
      <c r="I51" s="92"/>
      <c r="J51" s="110">
        <f>ROUND(F_Outputs!L4,3)</f>
        <v>-3.9630000000000001</v>
      </c>
      <c r="K51" s="92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2"/>
      <c r="G52" s="92"/>
      <c r="H52" s="92"/>
      <c r="I52" s="92"/>
      <c r="J52" s="110">
        <v>-3.786</v>
      </c>
      <c r="K52" s="92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77"/>
  <sheetViews>
    <sheetView showGridLines="0" zoomScale="75" zoomScaleNormal="75" workbookViewId="0">
      <pane xSplit="8" ySplit="7" topLeftCell="I26" activePane="bottomRight" state="frozen"/>
      <selection pane="topRight"/>
      <selection pane="bottomLeft"/>
      <selection pane="bottomRight" activeCell="O37" sqref="O37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57" bestFit="1" customWidth="1"/>
    <col min="7" max="8" width="2.7109375" customWidth="1"/>
    <col min="9" max="11" width="10" bestFit="1" customWidth="1"/>
    <col min="12" max="12" width="11.5703125" bestFit="1" customWidth="1"/>
    <col min="13" max="13" width="10" bestFit="1" customWidth="1"/>
    <col min="14" max="15" width="10.5703125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F_Inputs!F7</f>
        <v>55257</v>
      </c>
      <c r="M12" s="72">
        <f xml:space="preserve"> F_Inputs!G7</f>
        <v>53050</v>
      </c>
      <c r="N12" s="72">
        <f xml:space="preserve"> F_Inputs!H7</f>
        <v>50622</v>
      </c>
      <c r="O12" s="72">
        <f xml:space="preserve"> F_Inputs!I7</f>
        <v>48304</v>
      </c>
      <c r="P12" s="72">
        <f xml:space="preserve"> F_Inputs!J7</f>
        <v>46207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F_Inputs!F8</f>
        <v>65846</v>
      </c>
      <c r="M13" s="72">
        <f xml:space="preserve"> F_Inputs!G8</f>
        <v>63216</v>
      </c>
      <c r="N13" s="72">
        <f xml:space="preserve"> F_Inputs!H8</f>
        <v>60322</v>
      </c>
      <c r="O13" s="72">
        <f xml:space="preserve"> F_Inputs!I8</f>
        <v>57561</v>
      </c>
      <c r="P13" s="72">
        <f xml:space="preserve"> F_Inputs!J8</f>
        <v>55062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F_Inputs!F9</f>
        <v>946121</v>
      </c>
      <c r="M14" s="72">
        <f xml:space="preserve"> F_Inputs!G9</f>
        <v>908328</v>
      </c>
      <c r="N14" s="72">
        <f xml:space="preserve"> F_Inputs!H9</f>
        <v>866756</v>
      </c>
      <c r="O14" s="72">
        <f xml:space="preserve"> F_Inputs!I9</f>
        <v>827074</v>
      </c>
      <c r="P14" s="72">
        <f xml:space="preserve"> F_Inputs!J9</f>
        <v>791171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F_Inputs!F10</f>
        <v>47725</v>
      </c>
      <c r="M15" s="72">
        <f xml:space="preserve"> F_Inputs!G10</f>
        <v>50343</v>
      </c>
      <c r="N15" s="72">
        <f xml:space="preserve"> F_Inputs!H10</f>
        <v>53360</v>
      </c>
      <c r="O15" s="72">
        <f xml:space="preserve"> F_Inputs!I10</f>
        <v>56402</v>
      </c>
      <c r="P15" s="72">
        <f xml:space="preserve"> F_Inputs!J10</f>
        <v>59347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F_Inputs!F11</f>
        <v>48799</v>
      </c>
      <c r="M16" s="72">
        <f xml:space="preserve"> F_Inputs!G11</f>
        <v>51476</v>
      </c>
      <c r="N16" s="72">
        <f xml:space="preserve"> F_Inputs!H11</f>
        <v>54564</v>
      </c>
      <c r="O16" s="72">
        <f xml:space="preserve"> F_Inputs!I11</f>
        <v>57671</v>
      </c>
      <c r="P16" s="72">
        <f xml:space="preserve"> F_Inputs!J11</f>
        <v>60682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F_Inputs!F12</f>
        <v>966215</v>
      </c>
      <c r="M17" s="72">
        <f xml:space="preserve"> F_Inputs!G12</f>
        <v>1019213</v>
      </c>
      <c r="N17" s="72">
        <f xml:space="preserve"> F_Inputs!H12</f>
        <v>1080302</v>
      </c>
      <c r="O17" s="72">
        <f xml:space="preserve"> F_Inputs!I12</f>
        <v>1141889</v>
      </c>
      <c r="P17" s="72">
        <f xml:space="preserve"> F_Inputs!J12</f>
        <v>1201503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F_Inputs!F13</f>
        <v>56492</v>
      </c>
      <c r="M20" s="72">
        <f xml:space="preserve"> F_Inputs!G13</f>
        <v>55614</v>
      </c>
      <c r="N20" s="72">
        <f xml:space="preserve"> F_Inputs!H13</f>
        <v>56355</v>
      </c>
      <c r="O20" s="72">
        <f xml:space="preserve"> F_Inputs!I13</f>
        <v>55386</v>
      </c>
      <c r="P20" s="72">
        <f xml:space="preserve"> F_Inputs!J13</f>
        <v>54875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F_Inputs!F14</f>
        <v>67218</v>
      </c>
      <c r="M21" s="72">
        <f xml:space="preserve"> F_Inputs!G14</f>
        <v>66308</v>
      </c>
      <c r="N21" s="72">
        <f xml:space="preserve"> F_Inputs!H14</f>
        <v>57264</v>
      </c>
      <c r="O21" s="72">
        <f xml:space="preserve"> F_Inputs!I14</f>
        <v>52928</v>
      </c>
      <c r="P21" s="72">
        <f xml:space="preserve"> F_Inputs!J14</f>
        <v>61196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F_Inputs!F15</f>
        <v>961924</v>
      </c>
      <c r="M22" s="72">
        <f xml:space="preserve"> F_Inputs!G15</f>
        <v>940984</v>
      </c>
      <c r="N22" s="72">
        <f xml:space="preserve"> F_Inputs!H15</f>
        <v>913965</v>
      </c>
      <c r="O22" s="72">
        <f xml:space="preserve"> F_Inputs!I15</f>
        <v>888933</v>
      </c>
      <c r="P22" s="72">
        <f xml:space="preserve"> F_Inputs!J15</f>
        <v>853177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F_Inputs!F16</f>
        <v>47501</v>
      </c>
      <c r="M23" s="72">
        <f xml:space="preserve"> F_Inputs!G16</f>
        <v>50988</v>
      </c>
      <c r="N23" s="72">
        <f xml:space="preserve"> F_Inputs!H16</f>
        <v>49951</v>
      </c>
      <c r="O23" s="72">
        <f xml:space="preserve"> F_Inputs!I16</f>
        <v>53537</v>
      </c>
      <c r="P23" s="72">
        <f xml:space="preserve"> F_Inputs!J16</f>
        <v>54619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F_Inputs!F17</f>
        <v>47428</v>
      </c>
      <c r="M24" s="72">
        <f xml:space="preserve"> F_Inputs!G17</f>
        <v>48218</v>
      </c>
      <c r="N24" s="72">
        <f xml:space="preserve"> F_Inputs!H17</f>
        <v>63537</v>
      </c>
      <c r="O24" s="72">
        <f xml:space="preserve"> F_Inputs!I17</f>
        <v>66522</v>
      </c>
      <c r="P24" s="72">
        <f xml:space="preserve"> F_Inputs!J17</f>
        <v>49463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F_Inputs!F18</f>
        <v>951039</v>
      </c>
      <c r="M25" s="72">
        <f xml:space="preserve"> F_Inputs!G18</f>
        <v>986003</v>
      </c>
      <c r="N25" s="72">
        <f xml:space="preserve"> F_Inputs!H18</f>
        <v>1020083</v>
      </c>
      <c r="O25" s="72">
        <f xml:space="preserve"> F_Inputs!I18</f>
        <v>1065780</v>
      </c>
      <c r="P25" s="72">
        <f xml:space="preserve"> F_Inputs!J18</f>
        <v>1121429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F_Inputs!F19</f>
        <v>59318</v>
      </c>
      <c r="M28" s="74">
        <f xml:space="preserve"> F_Inputs!G19</f>
        <v>58396.186301369897</v>
      </c>
      <c r="N28" s="74">
        <f xml:space="preserve"> F_Inputs!H19</f>
        <v>56875</v>
      </c>
      <c r="O28" s="74">
        <f xml:space="preserve"> F_Inputs!I19</f>
        <v>56124</v>
      </c>
      <c r="P28" s="74">
        <f xml:space="preserve"> F_Inputs!J19</f>
        <v>55052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F_Inputs!F20</f>
        <v>68514</v>
      </c>
      <c r="M29" s="74">
        <f xml:space="preserve"> F_Inputs!G20</f>
        <v>64362.205479452103</v>
      </c>
      <c r="N29" s="74">
        <f xml:space="preserve"> F_Inputs!H20</f>
        <v>61195</v>
      </c>
      <c r="O29" s="74">
        <f xml:space="preserve"> F_Inputs!I20</f>
        <v>59976</v>
      </c>
      <c r="P29" s="74">
        <f xml:space="preserve"> F_Inputs!J20</f>
        <v>57806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F_Inputs!F21</f>
        <v>960752</v>
      </c>
      <c r="M30" s="74">
        <f xml:space="preserve"> F_Inputs!G21</f>
        <v>936486.81506849302</v>
      </c>
      <c r="N30" s="74">
        <f xml:space="preserve"> F_Inputs!H21</f>
        <v>911177</v>
      </c>
      <c r="O30" s="74">
        <f xml:space="preserve"> F_Inputs!I21</f>
        <v>882784</v>
      </c>
      <c r="P30" s="74">
        <f xml:space="preserve"> F_Inputs!J21</f>
        <v>846026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F_Inputs!F22</f>
        <v>45643</v>
      </c>
      <c r="M31" s="74">
        <f xml:space="preserve"> F_Inputs!G22</f>
        <v>49068.134246575297</v>
      </c>
      <c r="N31" s="74">
        <f xml:space="preserve"> F_Inputs!H22</f>
        <v>50618</v>
      </c>
      <c r="O31" s="74">
        <f xml:space="preserve"> F_Inputs!I22</f>
        <v>53512</v>
      </c>
      <c r="P31" s="74">
        <f xml:space="preserve"> F_Inputs!J22</f>
        <v>55585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F_Inputs!F23</f>
        <v>47182</v>
      </c>
      <c r="M32" s="74">
        <f xml:space="preserve"> F_Inputs!G23</f>
        <v>49554.830136986297</v>
      </c>
      <c r="N32" s="74">
        <f xml:space="preserve"> F_Inputs!H23</f>
        <v>49462</v>
      </c>
      <c r="O32" s="74">
        <f xml:space="preserve"> F_Inputs!I23</f>
        <v>53079</v>
      </c>
      <c r="P32" s="74">
        <f xml:space="preserve"> F_Inputs!J23</f>
        <v>55296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F_Inputs!F24</f>
        <v>952066</v>
      </c>
      <c r="M33" s="74">
        <f xml:space="preserve"> F_Inputs!G24</f>
        <v>995195.99315068498</v>
      </c>
      <c r="N33" s="74">
        <f xml:space="preserve"> F_Inputs!H24</f>
        <v>1035429</v>
      </c>
      <c r="O33" s="74">
        <f xml:space="preserve"> F_Inputs!I24</f>
        <v>1072363</v>
      </c>
      <c r="P33" s="74">
        <f xml:space="preserve"> F_Inputs!J24</f>
        <v>1123073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F_Inputs!F25</f>
        <v>0.72299999999999998</v>
      </c>
      <c r="M36" s="74">
        <f xml:space="preserve"> F_Inputs!G25</f>
        <v>0.74299999999999999</v>
      </c>
      <c r="N36" s="74">
        <f xml:space="preserve"> F_Inputs!H25</f>
        <v>0.75329312635227097</v>
      </c>
      <c r="O36" s="74">
        <f xml:space="preserve"> F_Inputs!I25</f>
        <v>0.76700000000000002</v>
      </c>
      <c r="P36" s="74">
        <f xml:space="preserve"> F_Inputs!J25</f>
        <v>0.78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F_Inputs!F26</f>
        <v>0.94799999999999995</v>
      </c>
      <c r="M37" s="74">
        <f xml:space="preserve"> F_Inputs!G26</f>
        <v>0.94499999999999995</v>
      </c>
      <c r="N37" s="74">
        <f xml:space="preserve"> F_Inputs!H26</f>
        <v>0.92962990528543499</v>
      </c>
      <c r="O37" s="74">
        <f xml:space="preserve"> F_Inputs!I26</f>
        <v>0.85599999999999998</v>
      </c>
      <c r="P37" s="74">
        <f xml:space="preserve"> F_Inputs!J26</f>
        <v>0.871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F_Inputs!F27</f>
        <v>25.619</v>
      </c>
      <c r="M38" s="74">
        <f xml:space="preserve"> F_Inputs!G27</f>
        <v>25.785</v>
      </c>
      <c r="N38" s="74">
        <f xml:space="preserve"> F_Inputs!H27</f>
        <v>25.7002055100433</v>
      </c>
      <c r="O38" s="74">
        <f xml:space="preserve"> F_Inputs!I27</f>
        <v>25.513000000000002</v>
      </c>
      <c r="P38" s="74">
        <f xml:space="preserve"> F_Inputs!J27</f>
        <v>25.951000000000001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F_Inputs!F28</f>
        <v>0.59199999999999997</v>
      </c>
      <c r="M39" s="74">
        <f xml:space="preserve"> F_Inputs!G28</f>
        <v>0.65400000000000003</v>
      </c>
      <c r="N39" s="74">
        <f xml:space="preserve"> F_Inputs!H28</f>
        <v>0.73809070733051296</v>
      </c>
      <c r="O39" s="74">
        <f xml:space="preserve"> F_Inputs!I28</f>
        <v>0.77600000000000002</v>
      </c>
      <c r="P39" s="74">
        <f xml:space="preserve"> F_Inputs!J28</f>
        <v>0.78900000000000003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F_Inputs!F29</f>
        <v>1.488</v>
      </c>
      <c r="M40" s="74">
        <f xml:space="preserve"> F_Inputs!G29</f>
        <v>0.82</v>
      </c>
      <c r="N40" s="74">
        <f xml:space="preserve"> F_Inputs!H29</f>
        <v>0.76627837930710396</v>
      </c>
      <c r="O40" s="74">
        <f xml:space="preserve"> F_Inputs!I29</f>
        <v>0.77200000000000002</v>
      </c>
      <c r="P40" s="74">
        <f xml:space="preserve"> F_Inputs!J29</f>
        <v>0.78500000000000003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F_Inputs!F30</f>
        <v>31.004999999999999</v>
      </c>
      <c r="M41" s="74">
        <f xml:space="preserve"> F_Inputs!G30</f>
        <v>31.765000000000001</v>
      </c>
      <c r="N41" s="74">
        <f xml:space="preserve"> F_Inputs!H30</f>
        <v>34.626476151106097</v>
      </c>
      <c r="O41" s="74">
        <f xml:space="preserve"> F_Inputs!I30</f>
        <v>35.993000000000002</v>
      </c>
      <c r="P41" s="74">
        <f xml:space="preserve"> F_Inputs!J30</f>
        <v>36.612000000000002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F_Inputs!F31</f>
        <v>8.9999999999999993E-3</v>
      </c>
      <c r="M44" s="74">
        <f xml:space="preserve"> F_Inputs!G31</f>
        <v>8.9999999999999993E-3</v>
      </c>
      <c r="N44" s="74">
        <f xml:space="preserve"> F_Inputs!H31</f>
        <v>8.9999999999999993E-3</v>
      </c>
      <c r="O44" s="74">
        <f xml:space="preserve"> F_Inputs!I31</f>
        <v>8.9999999999999993E-3</v>
      </c>
      <c r="P44" s="74">
        <f xml:space="preserve"> F_Inputs!J31</f>
        <v>8.9999999999999993E-3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F_Inputs!F32</f>
        <v>1.0999999999999999E-2</v>
      </c>
      <c r="M45" s="74">
        <f xml:space="preserve"> F_Inputs!G32</f>
        <v>1.0999999999999999E-2</v>
      </c>
      <c r="N45" s="74">
        <f xml:space="preserve"> F_Inputs!H32</f>
        <v>8.9999999999999993E-3</v>
      </c>
      <c r="O45" s="74">
        <f xml:space="preserve"> F_Inputs!I32</f>
        <v>8.0000000000000002E-3</v>
      </c>
      <c r="P45" s="74">
        <f xml:space="preserve"> F_Inputs!J32</f>
        <v>8.0000000000000002E-3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F_Inputs!F33</f>
        <v>0.20499999999999999</v>
      </c>
      <c r="M46" s="74">
        <f xml:space="preserve"> F_Inputs!G33</f>
        <v>0.19800000000000001</v>
      </c>
      <c r="N46" s="74">
        <f xml:space="preserve"> F_Inputs!H33</f>
        <v>0.19500000000000001</v>
      </c>
      <c r="O46" s="74">
        <f xml:space="preserve"> F_Inputs!I33</f>
        <v>0.183</v>
      </c>
      <c r="P46" s="74">
        <f xml:space="preserve"> F_Inputs!J33</f>
        <v>0.183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F_Inputs!F34</f>
        <v>0.01</v>
      </c>
      <c r="M47" s="74">
        <f xml:space="preserve"> F_Inputs!G34</f>
        <v>1.0999999999999999E-2</v>
      </c>
      <c r="N47" s="74">
        <f xml:space="preserve"> F_Inputs!H34</f>
        <v>0.01</v>
      </c>
      <c r="O47" s="74">
        <f xml:space="preserve"> F_Inputs!I34</f>
        <v>1.0999999999999999E-2</v>
      </c>
      <c r="P47" s="74">
        <f xml:space="preserve"> F_Inputs!J34</f>
        <v>1.0999999999999999E-2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F_Inputs!F35</f>
        <v>0.01</v>
      </c>
      <c r="M48" s="74">
        <f xml:space="preserve"> F_Inputs!G35</f>
        <v>0.01</v>
      </c>
      <c r="N48" s="74">
        <f xml:space="preserve"> F_Inputs!H35</f>
        <v>1.2999999999999999E-2</v>
      </c>
      <c r="O48" s="74">
        <f xml:space="preserve"> F_Inputs!I35</f>
        <v>1.2999999999999999E-2</v>
      </c>
      <c r="P48" s="74">
        <f xml:space="preserve"> F_Inputs!J35</f>
        <v>1.2999999999999999E-2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F_Inputs!F36</f>
        <v>0.255</v>
      </c>
      <c r="M49" s="74">
        <f xml:space="preserve"> F_Inputs!G36</f>
        <v>0.26100000000000001</v>
      </c>
      <c r="N49" s="74">
        <f xml:space="preserve"> F_Inputs!H36</f>
        <v>0.27200000000000002</v>
      </c>
      <c r="O49" s="74">
        <f xml:space="preserve"> F_Inputs!I36</f>
        <v>0.27600000000000002</v>
      </c>
      <c r="P49" s="74">
        <f xml:space="preserve"> F_Inputs!J36</f>
        <v>0.27600000000000002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0.73199999999999998</v>
      </c>
      <c r="M52" s="85">
        <f t="shared" ref="M52:P52" si="8">M36+M44</f>
        <v>0.752</v>
      </c>
      <c r="N52" s="85">
        <f t="shared" si="8"/>
        <v>0.76229312635227098</v>
      </c>
      <c r="O52" s="85">
        <f t="shared" si="8"/>
        <v>0.77600000000000002</v>
      </c>
      <c r="P52" s="85">
        <f t="shared" si="8"/>
        <v>0.78900000000000003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0.95899999999999996</v>
      </c>
      <c r="M53" s="85">
        <f t="shared" si="9"/>
        <v>0.95599999999999996</v>
      </c>
      <c r="N53" s="85">
        <f t="shared" si="9"/>
        <v>0.938629905285435</v>
      </c>
      <c r="O53" s="85">
        <f t="shared" si="9"/>
        <v>0.86399999999999999</v>
      </c>
      <c r="P53" s="85">
        <f t="shared" si="9"/>
        <v>0.879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25.823999999999998</v>
      </c>
      <c r="M54" s="85">
        <f t="shared" si="9"/>
        <v>25.983000000000001</v>
      </c>
      <c r="N54" s="85">
        <f t="shared" si="9"/>
        <v>25.895205510043301</v>
      </c>
      <c r="O54" s="85">
        <f t="shared" si="9"/>
        <v>25.696000000000002</v>
      </c>
      <c r="P54" s="85">
        <f t="shared" si="9"/>
        <v>26.134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0.60199999999999998</v>
      </c>
      <c r="M55" s="85">
        <f t="shared" si="9"/>
        <v>0.66500000000000004</v>
      </c>
      <c r="N55" s="85">
        <f t="shared" si="9"/>
        <v>0.74809070733051297</v>
      </c>
      <c r="O55" s="85">
        <f t="shared" si="9"/>
        <v>0.78700000000000003</v>
      </c>
      <c r="P55" s="85">
        <f t="shared" si="9"/>
        <v>0.8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1.498</v>
      </c>
      <c r="M56" s="85">
        <f t="shared" si="9"/>
        <v>0.83</v>
      </c>
      <c r="N56" s="85">
        <f t="shared" si="9"/>
        <v>0.77927837930710397</v>
      </c>
      <c r="O56" s="85">
        <f t="shared" si="9"/>
        <v>0.78500000000000003</v>
      </c>
      <c r="P56" s="85">
        <f t="shared" si="9"/>
        <v>0.79800000000000004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31.259999999999998</v>
      </c>
      <c r="M57" s="85">
        <f t="shared" si="9"/>
        <v>32.026000000000003</v>
      </c>
      <c r="N57" s="85">
        <f t="shared" si="9"/>
        <v>34.898476151106095</v>
      </c>
      <c r="O57" s="85">
        <f t="shared" si="9"/>
        <v>36.269000000000005</v>
      </c>
      <c r="P57" s="85">
        <f t="shared" si="9"/>
        <v>36.888000000000005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5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F_Inputs!F43</f>
        <v>19.377670164490201</v>
      </c>
      <c r="M63" s="73">
        <f xml:space="preserve"> F_Inputs!G43</f>
        <v>19.739270900807298</v>
      </c>
      <c r="N63" s="73">
        <f xml:space="preserve"> F_Inputs!H43</f>
        <v>20.109288165539901</v>
      </c>
      <c r="O63" s="73">
        <f xml:space="preserve"> F_Inputs!I43</f>
        <v>20.4795611423507</v>
      </c>
      <c r="P63" s="73">
        <f xml:space="preserve"> F_Inputs!J43</f>
        <v>20.8358693950995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F_Inputs!F44</f>
        <v>19.377670164490201</v>
      </c>
      <c r="M64" s="73">
        <f xml:space="preserve"> F_Inputs!G44</f>
        <v>19.739270900807298</v>
      </c>
      <c r="N64" s="73">
        <f xml:space="preserve"> F_Inputs!H44</f>
        <v>20.109288165539901</v>
      </c>
      <c r="O64" s="73">
        <f xml:space="preserve"> F_Inputs!I44</f>
        <v>20.4795611423507</v>
      </c>
      <c r="P64" s="73">
        <f xml:space="preserve"> F_Inputs!J44</f>
        <v>20.8358693950995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F_Inputs!F45</f>
        <v>25.190971213837301</v>
      </c>
      <c r="M65" s="73">
        <f xml:space="preserve"> F_Inputs!G45</f>
        <v>25.661052171049398</v>
      </c>
      <c r="N65" s="73">
        <f xml:space="preserve"> F_Inputs!H45</f>
        <v>26.142074615201899</v>
      </c>
      <c r="O65" s="73">
        <f xml:space="preserve"> F_Inputs!I45</f>
        <v>26.623429485055901</v>
      </c>
      <c r="P65" s="73">
        <f xml:space="preserve"> F_Inputs!J45</f>
        <v>27.086630213629402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F_Inputs!F46</f>
        <v>24.898119570222601</v>
      </c>
      <c r="M66" s="73">
        <f xml:space="preserve"> F_Inputs!G46</f>
        <v>25.253596585531799</v>
      </c>
      <c r="N66" s="73">
        <f xml:space="preserve"> F_Inputs!H46</f>
        <v>25.640687353470501</v>
      </c>
      <c r="O66" s="73">
        <f xml:space="preserve"> F_Inputs!I46</f>
        <v>26.044179337071402</v>
      </c>
      <c r="P66" s="73">
        <f xml:space="preserve"> F_Inputs!J46</f>
        <v>26.478201964735799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F_Inputs!F47</f>
        <v>25.363464528735701</v>
      </c>
      <c r="M67" s="73">
        <f xml:space="preserve"> F_Inputs!G47</f>
        <v>25.4304687552514</v>
      </c>
      <c r="N67" s="73">
        <f xml:space="preserve"> F_Inputs!H47</f>
        <v>25.297059155030801</v>
      </c>
      <c r="O67" s="73">
        <f xml:space="preserve"> F_Inputs!I47</f>
        <v>25.162173157630502</v>
      </c>
      <c r="P67" s="73">
        <f xml:space="preserve"> F_Inputs!J47</f>
        <v>25.5227663838156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F_Inputs!F48</f>
        <v>31.7589013477719</v>
      </c>
      <c r="M68" s="73">
        <f xml:space="preserve"> F_Inputs!G48</f>
        <v>32.2599450514683</v>
      </c>
      <c r="N68" s="73">
        <f xml:space="preserve"> F_Inputs!H48</f>
        <v>32.7842989582389</v>
      </c>
      <c r="O68" s="73">
        <f xml:space="preserve"> F_Inputs!I48</f>
        <v>33.3498623356124</v>
      </c>
      <c r="P68" s="73">
        <f xml:space="preserve"> F_Inputs!J48</f>
        <v>33.916147975203998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5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F_Inputs!K50</f>
        <v>3.7400000000000003E-2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192"/>
  <sheetViews>
    <sheetView showGridLines="0" zoomScale="75" zoomScaleNormal="75" workbookViewId="0">
      <pane xSplit="8" ySplit="7" topLeftCell="I35" activePane="bottomRight" state="frozen"/>
      <selection pane="topRight"/>
      <selection pane="bottomLeft"/>
      <selection pane="bottomRight" activeCell="L75" activeCellId="2" sqref="L35:P35 L46:P46 L75:P75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57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2" customFormat="1" ht="33.7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5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5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4061</v>
      </c>
      <c r="M11" s="43">
        <f t="shared" si="3"/>
        <v>5346.1863013698967</v>
      </c>
      <c r="N11" s="43">
        <f t="shared" si="3"/>
        <v>6253</v>
      </c>
      <c r="O11" s="43">
        <f t="shared" si="3"/>
        <v>7820</v>
      </c>
      <c r="P11" s="43">
        <f t="shared" si="3"/>
        <v>8845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2668</v>
      </c>
      <c r="M12" s="43">
        <f t="shared" si="3"/>
        <v>1146.2054794521027</v>
      </c>
      <c r="N12" s="43">
        <f t="shared" si="3"/>
        <v>873</v>
      </c>
      <c r="O12" s="43">
        <f t="shared" si="3"/>
        <v>2415</v>
      </c>
      <c r="P12" s="43">
        <f t="shared" si="3"/>
        <v>2744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14631</v>
      </c>
      <c r="M13" s="43">
        <f t="shared" si="3"/>
        <v>28158.815068493015</v>
      </c>
      <c r="N13" s="43">
        <f t="shared" si="3"/>
        <v>44421</v>
      </c>
      <c r="O13" s="43">
        <f t="shared" si="3"/>
        <v>55710</v>
      </c>
      <c r="P13" s="43">
        <f t="shared" si="3"/>
        <v>54855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-2082</v>
      </c>
      <c r="M14" s="43">
        <f t="shared" si="3"/>
        <v>-1274.8657534247031</v>
      </c>
      <c r="N14" s="43">
        <f t="shared" si="3"/>
        <v>-2742</v>
      </c>
      <c r="O14" s="43">
        <f t="shared" si="3"/>
        <v>-2890</v>
      </c>
      <c r="P14" s="43">
        <f t="shared" si="3"/>
        <v>-3762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-1617</v>
      </c>
      <c r="M15" s="43">
        <f t="shared" si="3"/>
        <v>-1921.1698630137034</v>
      </c>
      <c r="N15" s="43">
        <f t="shared" si="3"/>
        <v>-5102</v>
      </c>
      <c r="O15" s="43">
        <f t="shared" si="3"/>
        <v>-4592</v>
      </c>
      <c r="P15" s="43">
        <f t="shared" si="3"/>
        <v>-5386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-14149</v>
      </c>
      <c r="M16" s="43">
        <f t="shared" si="3"/>
        <v>-24017.006849315017</v>
      </c>
      <c r="N16" s="43">
        <f t="shared" si="3"/>
        <v>-44873</v>
      </c>
      <c r="O16" s="43">
        <f t="shared" si="3"/>
        <v>-69526</v>
      </c>
      <c r="P16" s="43">
        <f t="shared" si="3"/>
        <v>-78430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3512</v>
      </c>
      <c r="M17" s="46">
        <f t="shared" ref="M17:P17" si="4">SUM(M11:M16)</f>
        <v>7438.1643835615905</v>
      </c>
      <c r="N17" s="46">
        <f t="shared" si="4"/>
        <v>-1170</v>
      </c>
      <c r="O17" s="46">
        <f t="shared" si="4"/>
        <v>-11063</v>
      </c>
      <c r="P17" s="46">
        <f t="shared" si="4"/>
        <v>-21134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1235</v>
      </c>
      <c r="M20" s="43">
        <f t="shared" si="6"/>
        <v>2564</v>
      </c>
      <c r="N20" s="43">
        <f t="shared" si="6"/>
        <v>5733</v>
      </c>
      <c r="O20" s="43">
        <f t="shared" si="6"/>
        <v>7082</v>
      </c>
      <c r="P20" s="43">
        <f t="shared" si="6"/>
        <v>8668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1372</v>
      </c>
      <c r="M21" s="43">
        <f t="shared" si="6"/>
        <v>3092</v>
      </c>
      <c r="N21" s="43">
        <f t="shared" si="6"/>
        <v>-3058</v>
      </c>
      <c r="O21" s="43">
        <f t="shared" si="6"/>
        <v>-4633</v>
      </c>
      <c r="P21" s="43">
        <f t="shared" si="6"/>
        <v>6134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15803</v>
      </c>
      <c r="M22" s="43">
        <f t="shared" si="6"/>
        <v>32656</v>
      </c>
      <c r="N22" s="43">
        <f t="shared" si="6"/>
        <v>47209</v>
      </c>
      <c r="O22" s="43">
        <f t="shared" si="6"/>
        <v>61859</v>
      </c>
      <c r="P22" s="43">
        <f t="shared" si="6"/>
        <v>62006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-224</v>
      </c>
      <c r="M23" s="43">
        <f t="shared" si="6"/>
        <v>645</v>
      </c>
      <c r="N23" s="43">
        <f t="shared" si="6"/>
        <v>-3409</v>
      </c>
      <c r="O23" s="43">
        <f t="shared" si="6"/>
        <v>-2865</v>
      </c>
      <c r="P23" s="43">
        <f t="shared" si="6"/>
        <v>-4728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-1371</v>
      </c>
      <c r="M24" s="43">
        <f t="shared" si="6"/>
        <v>-3258</v>
      </c>
      <c r="N24" s="43">
        <f t="shared" si="6"/>
        <v>8973</v>
      </c>
      <c r="O24" s="43">
        <f t="shared" si="6"/>
        <v>8851</v>
      </c>
      <c r="P24" s="43">
        <f t="shared" si="6"/>
        <v>-11219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-15176</v>
      </c>
      <c r="M25" s="43">
        <f t="shared" si="6"/>
        <v>-33210</v>
      </c>
      <c r="N25" s="43">
        <f t="shared" si="6"/>
        <v>-60219</v>
      </c>
      <c r="O25" s="43">
        <f t="shared" si="6"/>
        <v>-76109</v>
      </c>
      <c r="P25" s="43">
        <f t="shared" si="6"/>
        <v>-80074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1639</v>
      </c>
      <c r="M26" s="46">
        <f t="shared" ref="M26:P26" si="7">SUM(M20:M25)</f>
        <v>2489</v>
      </c>
      <c r="N26" s="46">
        <f t="shared" si="7"/>
        <v>-4771</v>
      </c>
      <c r="O26" s="46">
        <f t="shared" si="7"/>
        <v>-5815</v>
      </c>
      <c r="P26" s="46">
        <f t="shared" si="7"/>
        <v>-19213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6">
        <f t="shared" ref="L29:P34" si="9">(L11-L20)*INDEX(Modification.Factor,$A29,L$6)/1000000</f>
        <v>5.4761295884849306E-2</v>
      </c>
      <c r="M29" s="96">
        <f t="shared" si="9"/>
        <v>5.4918329099255481E-2</v>
      </c>
      <c r="N29" s="96">
        <f t="shared" si="9"/>
        <v>1.045682984608075E-2</v>
      </c>
      <c r="O29" s="96">
        <f t="shared" si="9"/>
        <v>1.5113916123054816E-2</v>
      </c>
      <c r="P29" s="96">
        <f t="shared" si="9"/>
        <v>3.6879488829326115E-3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6">
        <f t="shared" si="9"/>
        <v>2.51134605331793E-2</v>
      </c>
      <c r="M30" s="96">
        <f t="shared" si="9"/>
        <v>-3.8408565158401395E-2</v>
      </c>
      <c r="N30" s="96">
        <f t="shared" si="9"/>
        <v>7.9049611778737358E-2</v>
      </c>
      <c r="O30" s="96">
        <f t="shared" si="9"/>
        <v>0.14433994693128774</v>
      </c>
      <c r="P30" s="96">
        <f t="shared" si="9"/>
        <v>-7.0633597249387309E-2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6">
        <f t="shared" si="9"/>
        <v>-2.9523818262617317E-2</v>
      </c>
      <c r="M31" s="96">
        <f t="shared" si="9"/>
        <v>-0.11540249715025795</v>
      </c>
      <c r="N31" s="96">
        <f t="shared" si="9"/>
        <v>-7.28841040271829E-2</v>
      </c>
      <c r="O31" s="96">
        <f t="shared" si="9"/>
        <v>-0.16370746790360874</v>
      </c>
      <c r="P31" s="96">
        <f t="shared" si="9"/>
        <v>-0.19369649265766387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6">
        <f t="shared" si="9"/>
        <v>-4.6260706161473597E-2</v>
      </c>
      <c r="M32" s="96">
        <f t="shared" si="9"/>
        <v>-4.8483515235365524E-2</v>
      </c>
      <c r="N32" s="96">
        <f t="shared" si="9"/>
        <v>1.7102338464764822E-2</v>
      </c>
      <c r="O32" s="96">
        <f t="shared" si="9"/>
        <v>-6.5110448342678505E-4</v>
      </c>
      <c r="P32" s="96">
        <f t="shared" si="9"/>
        <v>2.5577943097934781E-2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6">
        <f t="shared" si="9"/>
        <v>-6.2394122740689825E-3</v>
      </c>
      <c r="M33" s="96">
        <f t="shared" si="9"/>
        <v>3.3996217029708467E-2</v>
      </c>
      <c r="N33" s="96">
        <f t="shared" si="9"/>
        <v>-0.35605610760705853</v>
      </c>
      <c r="O33" s="96">
        <f t="shared" si="9"/>
        <v>-0.33825509375802681</v>
      </c>
      <c r="P33" s="96">
        <f t="shared" si="9"/>
        <v>0.14887429631679638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6">
        <f t="shared" si="9"/>
        <v>3.2616391684161743E-2</v>
      </c>
      <c r="M34" s="96">
        <f t="shared" si="9"/>
        <v>0.29656545389962197</v>
      </c>
      <c r="N34" s="96">
        <f t="shared" si="9"/>
        <v>0.50310785181313411</v>
      </c>
      <c r="O34" s="96">
        <f t="shared" si="9"/>
        <v>0.21954214375533643</v>
      </c>
      <c r="P34" s="96">
        <f t="shared" si="9"/>
        <v>5.5758147271235368E-2</v>
      </c>
    </row>
    <row r="35" spans="1:24" s="18" customFormat="1">
      <c r="D35" s="54" t="s">
        <v>49</v>
      </c>
      <c r="E35" s="14" t="s">
        <v>22</v>
      </c>
      <c r="F35" s="19"/>
      <c r="L35" s="97">
        <f>SUM(L29:L34)</f>
        <v>3.0467211404030449E-2</v>
      </c>
      <c r="M35" s="97">
        <f t="shared" ref="M35:P35" si="10">SUM(M29:M34)</f>
        <v>0.18318542248456104</v>
      </c>
      <c r="N35" s="97">
        <f t="shared" si="10"/>
        <v>0.18077642026847562</v>
      </c>
      <c r="O35" s="97">
        <f t="shared" si="10"/>
        <v>-0.12361765933538338</v>
      </c>
      <c r="P35" s="97">
        <f t="shared" si="10"/>
        <v>-3.0431754338151991E-2</v>
      </c>
      <c r="W35" s="41">
        <f>SUM(L35:P35)</f>
        <v>0.24037964048353172</v>
      </c>
    </row>
    <row r="36" spans="1:24" s="3" customFormat="1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0.24037964048353172</v>
      </c>
      <c r="W37" s="22"/>
    </row>
    <row r="38" spans="1:24" s="18" customFormat="1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1.0946833429323806</v>
      </c>
      <c r="M40" s="43">
        <f t="shared" si="12"/>
        <v>1.0977798118774971</v>
      </c>
      <c r="N40" s="43">
        <f t="shared" si="12"/>
        <v>1.1332589345690012</v>
      </c>
      <c r="O40" s="43">
        <f t="shared" si="12"/>
        <v>1.1342809734302359</v>
      </c>
      <c r="P40" s="43">
        <f t="shared" si="12"/>
        <v>1.1433683330560851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1.3025282331167025</v>
      </c>
      <c r="M41" s="43">
        <f t="shared" si="12"/>
        <v>1.3088715748907305</v>
      </c>
      <c r="N41" s="43">
        <f t="shared" si="12"/>
        <v>1.1515382775114771</v>
      </c>
      <c r="O41" s="43">
        <f t="shared" si="12"/>
        <v>1.0839422121423379</v>
      </c>
      <c r="P41" s="43">
        <f t="shared" si="12"/>
        <v>1.2750718635025089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24.231799793899231</v>
      </c>
      <c r="M42" s="43">
        <f t="shared" si="12"/>
        <v>24.146639516122747</v>
      </c>
      <c r="N42" s="43">
        <f t="shared" si="12"/>
        <v>23.892941225683003</v>
      </c>
      <c r="O42" s="43">
        <f t="shared" si="12"/>
        <v>23.666445042439197</v>
      </c>
      <c r="P42" s="43">
        <f t="shared" si="12"/>
        <v>23.109689905773692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1.1826855777051437</v>
      </c>
      <c r="M43" s="43">
        <f t="shared" si="12"/>
        <v>1.2876303827030955</v>
      </c>
      <c r="N43" s="43">
        <f t="shared" si="12"/>
        <v>1.280777973993205</v>
      </c>
      <c r="O43" s="43">
        <f t="shared" si="12"/>
        <v>1.3943272291687916</v>
      </c>
      <c r="P43" s="43">
        <f t="shared" si="12"/>
        <v>1.4462129131119046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1.2029383956688768</v>
      </c>
      <c r="M44" s="43">
        <f t="shared" si="12"/>
        <v>1.2262063424407121</v>
      </c>
      <c r="N44" s="43">
        <f t="shared" si="12"/>
        <v>1.607299247533192</v>
      </c>
      <c r="O44" s="43">
        <f t="shared" si="12"/>
        <v>1.6738380827918964</v>
      </c>
      <c r="P44" s="43">
        <f t="shared" si="12"/>
        <v>1.262432593642671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30.203953778883641</v>
      </c>
      <c r="M45" s="43">
        <f t="shared" si="12"/>
        <v>31.808402600582898</v>
      </c>
      <c r="N45" s="43">
        <f t="shared" si="12"/>
        <v>33.44270603421721</v>
      </c>
      <c r="O45" s="43">
        <f t="shared" si="12"/>
        <v>35.54361628004898</v>
      </c>
      <c r="P45" s="43">
        <f t="shared" si="12"/>
        <v>38.034551907685042</v>
      </c>
    </row>
    <row r="46" spans="1:24" s="18" customFormat="1" ht="13.5" customHeight="1">
      <c r="D46" s="54" t="s">
        <v>49</v>
      </c>
      <c r="E46" s="14" t="s">
        <v>22</v>
      </c>
      <c r="F46" s="19"/>
      <c r="L46" s="97">
        <f>SUM(L40:L45)</f>
        <v>59.218589122205977</v>
      </c>
      <c r="M46" s="46">
        <f t="shared" ref="M46:P46" si="13">SUM(M40:M45)</f>
        <v>60.875530228617677</v>
      </c>
      <c r="N46" s="46">
        <f t="shared" si="13"/>
        <v>62.508521693507092</v>
      </c>
      <c r="O46" s="46">
        <f t="shared" si="13"/>
        <v>64.496449820021439</v>
      </c>
      <c r="P46" s="46">
        <f t="shared" si="13"/>
        <v>66.271327516771905</v>
      </c>
      <c r="W46" s="41">
        <f>SUM(L46:P46)</f>
        <v>313.37041838112413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0.73199999999999998</v>
      </c>
      <c r="M49" s="43">
        <f t="shared" si="15"/>
        <v>0.752</v>
      </c>
      <c r="N49" s="43">
        <f t="shared" si="15"/>
        <v>0.76229312635227098</v>
      </c>
      <c r="O49" s="43">
        <f t="shared" si="15"/>
        <v>0.77600000000000002</v>
      </c>
      <c r="P49" s="43">
        <f t="shared" si="15"/>
        <v>0.78900000000000003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0.95899999999999996</v>
      </c>
      <c r="M50" s="43">
        <f t="shared" si="15"/>
        <v>0.95599999999999996</v>
      </c>
      <c r="N50" s="43">
        <f t="shared" si="15"/>
        <v>0.938629905285435</v>
      </c>
      <c r="O50" s="43">
        <f t="shared" si="15"/>
        <v>0.86399999999999999</v>
      </c>
      <c r="P50" s="43">
        <f t="shared" si="15"/>
        <v>0.879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25.823999999999998</v>
      </c>
      <c r="M51" s="43">
        <f t="shared" si="15"/>
        <v>25.983000000000001</v>
      </c>
      <c r="N51" s="43">
        <f t="shared" si="15"/>
        <v>25.895205510043301</v>
      </c>
      <c r="O51" s="43">
        <f t="shared" si="15"/>
        <v>25.696000000000002</v>
      </c>
      <c r="P51" s="43">
        <f t="shared" si="15"/>
        <v>26.134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0.60199999999999998</v>
      </c>
      <c r="M52" s="43">
        <f t="shared" si="15"/>
        <v>0.66500000000000004</v>
      </c>
      <c r="N52" s="43">
        <f t="shared" si="15"/>
        <v>0.74809070733051297</v>
      </c>
      <c r="O52" s="43">
        <f t="shared" si="15"/>
        <v>0.78700000000000003</v>
      </c>
      <c r="P52" s="43">
        <f t="shared" si="15"/>
        <v>0.8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1.498</v>
      </c>
      <c r="M53" s="43">
        <f t="shared" si="15"/>
        <v>0.83</v>
      </c>
      <c r="N53" s="43">
        <f t="shared" si="15"/>
        <v>0.77927837930710397</v>
      </c>
      <c r="O53" s="43">
        <f t="shared" si="15"/>
        <v>0.78500000000000003</v>
      </c>
      <c r="P53" s="43">
        <f t="shared" si="15"/>
        <v>0.79800000000000004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31.259999999999998</v>
      </c>
      <c r="M54" s="43">
        <f t="shared" si="15"/>
        <v>32.026000000000003</v>
      </c>
      <c r="N54" s="43">
        <f t="shared" si="15"/>
        <v>34.898476151106095</v>
      </c>
      <c r="O54" s="43">
        <f t="shared" si="15"/>
        <v>36.269000000000005</v>
      </c>
      <c r="P54" s="43">
        <f t="shared" si="15"/>
        <v>36.888000000000005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60.875</v>
      </c>
      <c r="M55" s="46">
        <f t="shared" ref="M55:P55" si="16">SUM(M49:M54)</f>
        <v>61.212000000000003</v>
      </c>
      <c r="N55" s="46">
        <f t="shared" si="16"/>
        <v>64.021973779424712</v>
      </c>
      <c r="O55" s="46">
        <f t="shared" si="16"/>
        <v>65.177000000000007</v>
      </c>
      <c r="P55" s="46">
        <f t="shared" si="16"/>
        <v>66.288000000000011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0.36268334293238058</v>
      </c>
      <c r="M58" s="43">
        <f t="shared" si="18"/>
        <v>0.34577981187749707</v>
      </c>
      <c r="N58" s="43">
        <f t="shared" si="18"/>
        <v>0.3709658082167302</v>
      </c>
      <c r="O58" s="43">
        <f t="shared" si="18"/>
        <v>0.35828097343023591</v>
      </c>
      <c r="P58" s="43">
        <f t="shared" si="18"/>
        <v>0.35436833305608506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0.34352823311670255</v>
      </c>
      <c r="M59" s="43">
        <f t="shared" si="18"/>
        <v>0.35287157489073051</v>
      </c>
      <c r="N59" s="43">
        <f t="shared" si="18"/>
        <v>0.21290837222604209</v>
      </c>
      <c r="O59" s="43">
        <f t="shared" si="18"/>
        <v>0.21994221214233789</v>
      </c>
      <c r="P59" s="43">
        <f t="shared" si="18"/>
        <v>0.39607186350250889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-1.5922002061007667</v>
      </c>
      <c r="M60" s="43">
        <f t="shared" si="18"/>
        <v>-1.8363604838772538</v>
      </c>
      <c r="N60" s="43">
        <f t="shared" si="18"/>
        <v>-2.0022642843602974</v>
      </c>
      <c r="O60" s="43">
        <f t="shared" si="18"/>
        <v>-2.029554957560805</v>
      </c>
      <c r="P60" s="43">
        <f t="shared" si="18"/>
        <v>-3.0243100942263084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0.58068557770514373</v>
      </c>
      <c r="M61" s="43">
        <f t="shared" si="18"/>
        <v>0.62263038270309545</v>
      </c>
      <c r="N61" s="43">
        <f t="shared" si="18"/>
        <v>0.53268726666269206</v>
      </c>
      <c r="O61" s="43">
        <f t="shared" si="18"/>
        <v>0.60732722916879156</v>
      </c>
      <c r="P61" s="43">
        <f t="shared" si="18"/>
        <v>0.64621291311190454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-0.29506160433112316</v>
      </c>
      <c r="M62" s="43">
        <f t="shared" si="18"/>
        <v>0.39620634244071218</v>
      </c>
      <c r="N62" s="43">
        <f t="shared" si="18"/>
        <v>0.828020868226088</v>
      </c>
      <c r="O62" s="43">
        <f t="shared" si="18"/>
        <v>0.88883808279189636</v>
      </c>
      <c r="P62" s="43">
        <f t="shared" si="18"/>
        <v>0.46443259364267098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-1.0560462211163575</v>
      </c>
      <c r="M63" s="43">
        <f t="shared" si="18"/>
        <v>-0.21759739941710521</v>
      </c>
      <c r="N63" s="43">
        <f t="shared" si="18"/>
        <v>-1.4557701168888855</v>
      </c>
      <c r="O63" s="43">
        <f t="shared" si="18"/>
        <v>-0.7253837199510258</v>
      </c>
      <c r="P63" s="43">
        <f t="shared" si="18"/>
        <v>1.146551907685037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-1.6564108777940205</v>
      </c>
      <c r="M64" s="46">
        <f t="shared" ref="M64:P64" si="19">SUM(M58:M63)</f>
        <v>-0.33646977138232381</v>
      </c>
      <c r="N64" s="46">
        <f t="shared" si="19"/>
        <v>-1.5134520859176304</v>
      </c>
      <c r="O64" s="46">
        <f t="shared" si="19"/>
        <v>-0.68055017997856915</v>
      </c>
      <c r="P64" s="46">
        <f t="shared" si="19"/>
        <v>-1.6672483228101775E-2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-4.2035553983006455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0.41744463881722987</v>
      </c>
      <c r="M69" s="43">
        <f t="shared" ref="L69:P74" si="21">SUM(M29,M58)</f>
        <v>0.40069814097675255</v>
      </c>
      <c r="N69" s="43">
        <f t="shared" si="21"/>
        <v>0.38142263806281096</v>
      </c>
      <c r="O69" s="43">
        <f t="shared" si="21"/>
        <v>0.3733948895532907</v>
      </c>
      <c r="P69" s="43">
        <f t="shared" si="21"/>
        <v>0.35805628193901767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0.36864169364988186</v>
      </c>
      <c r="M70" s="43">
        <f t="shared" si="21"/>
        <v>0.3144630097323291</v>
      </c>
      <c r="N70" s="43">
        <f t="shared" si="21"/>
        <v>0.29195798400477946</v>
      </c>
      <c r="O70" s="43">
        <f t="shared" si="21"/>
        <v>0.3642821590736256</v>
      </c>
      <c r="P70" s="43">
        <f t="shared" si="21"/>
        <v>0.32543826625312156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-1.6217240243633841</v>
      </c>
      <c r="M71" s="43">
        <f t="shared" si="21"/>
        <v>-1.9517629810275117</v>
      </c>
      <c r="N71" s="43">
        <f t="shared" si="21"/>
        <v>-2.0751483883874804</v>
      </c>
      <c r="O71" s="43">
        <f t="shared" si="21"/>
        <v>-2.1932624254644137</v>
      </c>
      <c r="P71" s="43">
        <f t="shared" si="21"/>
        <v>-3.2180065868839725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0.53442487154367013</v>
      </c>
      <c r="M72" s="43">
        <f t="shared" si="21"/>
        <v>0.57414686746772992</v>
      </c>
      <c r="N72" s="43">
        <f t="shared" si="21"/>
        <v>0.54978960512745689</v>
      </c>
      <c r="O72" s="43">
        <f t="shared" si="21"/>
        <v>0.6066761246853648</v>
      </c>
      <c r="P72" s="43">
        <f t="shared" si="21"/>
        <v>0.67179085620983936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-0.30130101660519215</v>
      </c>
      <c r="M73" s="43">
        <f t="shared" si="21"/>
        <v>0.43020255947042063</v>
      </c>
      <c r="N73" s="43">
        <f t="shared" si="21"/>
        <v>0.47196476061902948</v>
      </c>
      <c r="O73" s="43">
        <f t="shared" si="21"/>
        <v>0.5505829890338696</v>
      </c>
      <c r="P73" s="43">
        <f t="shared" si="21"/>
        <v>0.61330688995946736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-1.0234298294321957</v>
      </c>
      <c r="M74" s="43">
        <f t="shared" si="21"/>
        <v>7.8968054482516759E-2</v>
      </c>
      <c r="N74" s="43">
        <f t="shared" si="21"/>
        <v>-0.95266226507575136</v>
      </c>
      <c r="O74" s="43">
        <f t="shared" si="21"/>
        <v>-0.50584157619568937</v>
      </c>
      <c r="P74" s="43">
        <f t="shared" si="21"/>
        <v>1.2023100549562724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-1.6259436663899902</v>
      </c>
      <c r="M75" s="46">
        <f t="shared" ref="M75:P75" si="22">SUM(M69:M74)</f>
        <v>-0.15328434889776277</v>
      </c>
      <c r="N75" s="46">
        <f t="shared" si="22"/>
        <v>-1.332675665649155</v>
      </c>
      <c r="O75" s="46">
        <f t="shared" si="22"/>
        <v>-0.8041678393139523</v>
      </c>
      <c r="P75" s="46">
        <f t="shared" si="22"/>
        <v>-4.7104237566254037E-2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-3.9631757578171145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1.6564108777940205</v>
      </c>
      <c r="M80" s="77">
        <f t="shared" ref="M80:P80" si="23">0-M64</f>
        <v>0.33646977138232381</v>
      </c>
      <c r="N80" s="77">
        <f t="shared" si="23"/>
        <v>1.5134520859176304</v>
      </c>
      <c r="O80" s="77">
        <f t="shared" si="23"/>
        <v>0.68055017997856915</v>
      </c>
      <c r="P80" s="77">
        <f t="shared" si="23"/>
        <v>1.6672483228101775E-2</v>
      </c>
      <c r="W80" s="41">
        <f>SUM(L80:P80)</f>
        <v>4.2035553983006455</v>
      </c>
    </row>
    <row r="81" spans="1:24" s="18" customFormat="1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1.3403732986295396E-2</v>
      </c>
    </row>
    <row r="82" spans="1:24" s="18" customFormat="1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-1.6259436663899902</v>
      </c>
      <c r="M86" s="77">
        <f>L86*(1+Discount.Rate)</f>
        <v>-1.6867539595129759</v>
      </c>
      <c r="N86" s="77">
        <f>M86*(1+Discount.Rate)</f>
        <v>-1.7498385575987614</v>
      </c>
      <c r="O86" s="77">
        <f>N86*(1+Discount.Rate)</f>
        <v>-1.8152825196529552</v>
      </c>
      <c r="P86" s="77">
        <f>O86*(1+Discount.Rate)</f>
        <v>-1.883174085887976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-0.15328434889776277</v>
      </c>
      <c r="N87" s="77">
        <f>M87*(1+Discount.Rate)</f>
        <v>-0.1590171835465391</v>
      </c>
      <c r="O87" s="77">
        <f>N87*(1+Discount.Rate)</f>
        <v>-0.16496442621117968</v>
      </c>
      <c r="P87" s="77">
        <f>O87*(1+Discount.Rate)</f>
        <v>-0.17113409575147781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-1.332675665649155</v>
      </c>
      <c r="O88" s="77">
        <f>N88*(1+Discount.Rate)</f>
        <v>-1.3825177355444336</v>
      </c>
      <c r="P88" s="77">
        <f>O88*(1+Discount.Rate)</f>
        <v>-1.4342238988537956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-0.8041678393139523</v>
      </c>
      <c r="P89" s="77">
        <f>O89*(1+Discount.Rate)</f>
        <v>-0.83424371650429419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-4.7104237566254037E-2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196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-4.3698800345637974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5">
        <f>IF(W82,P92,P77)</f>
        <v>-3.9631757578171145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>
      <c r="F97" s="19"/>
    </row>
    <row r="98" spans="6:6" s="18" customFormat="1" hidden="1">
      <c r="F98" s="19"/>
    </row>
    <row r="99" spans="6:6" s="18" customFormat="1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0" style="3" bestFit="1" customWidth="1"/>
    <col min="6" max="8" width="2.7109375" style="3" customWidth="1"/>
    <col min="9" max="21" width="9.7109375" style="3" customWidth="1"/>
    <col min="22" max="23" width="9.140625" style="3" customWidth="1"/>
    <col min="24" max="16384" width="0" style="3" hidden="1"/>
  </cols>
  <sheetData>
    <row r="1" spans="1:23" ht="33.7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5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8" t="s">
        <v>195</v>
      </c>
    </row>
    <row r="18" spans="1:2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9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 activeCell="L4" sqref="L4"/>
    </sheetView>
  </sheetViews>
  <sheetFormatPr defaultColWidth="9.28515625" defaultRowHeight="15"/>
  <cols>
    <col min="1" max="1" width="9.140625" style="88" customWidth="1"/>
    <col min="2" max="2" width="25.85546875" style="88" bestFit="1" customWidth="1"/>
    <col min="3" max="3" width="89.5703125" style="88" bestFit="1" customWidth="1"/>
    <col min="4" max="4" width="4.7109375" style="88" customWidth="1"/>
    <col min="5" max="5" width="19.140625" style="88" bestFit="1" customWidth="1"/>
    <col min="6" max="12" width="17.42578125" style="88" customWidth="1"/>
    <col min="13" max="16384" width="9.28515625" style="88"/>
  </cols>
  <sheetData>
    <row r="1" spans="1:12">
      <c r="C1" s="88" t="s">
        <v>194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107" t="s">
        <v>1</v>
      </c>
      <c r="G2" s="107" t="s">
        <v>2</v>
      </c>
      <c r="H2" s="107" t="s">
        <v>3</v>
      </c>
      <c r="I2" s="107" t="s">
        <v>4</v>
      </c>
      <c r="J2" s="107" t="s">
        <v>5</v>
      </c>
      <c r="K2" s="107" t="s">
        <v>61</v>
      </c>
      <c r="L2" s="98" t="s">
        <v>192</v>
      </c>
    </row>
    <row r="4" spans="1:12">
      <c r="B4" s="87" t="s">
        <v>184</v>
      </c>
      <c r="C4" s="87" t="s">
        <v>136</v>
      </c>
      <c r="D4" s="87" t="s">
        <v>49</v>
      </c>
      <c r="E4" s="87" t="s">
        <v>88</v>
      </c>
      <c r="G4" s="89"/>
      <c r="H4" s="89"/>
      <c r="I4" s="89"/>
      <c r="J4" s="89">
        <f xml:space="preserve"> Calcs!P94</f>
        <v>-3.9631757578171145</v>
      </c>
      <c r="K4" s="89"/>
      <c r="L4" s="99">
        <f xml:space="preserve"> Calcs!P94</f>
        <v>-3.9631757578171145</v>
      </c>
    </row>
    <row r="5" spans="1:12" s="90" customFormat="1">
      <c r="B5" s="100" t="s">
        <v>186</v>
      </c>
      <c r="C5" s="100" t="s">
        <v>188</v>
      </c>
      <c r="D5" s="101" t="s">
        <v>185</v>
      </c>
      <c r="E5" s="102" t="s">
        <v>88</v>
      </c>
      <c r="F5" s="103">
        <f t="shared" ref="F5:L5" ca="1" si="0">NOW()</f>
        <v>43658.4279193287</v>
      </c>
      <c r="G5" s="103">
        <f t="shared" ca="1" si="0"/>
        <v>43658.4279193287</v>
      </c>
      <c r="H5" s="103">
        <f t="shared" ca="1" si="0"/>
        <v>43658.4279193287</v>
      </c>
      <c r="I5" s="103">
        <f t="shared" ca="1" si="0"/>
        <v>43658.4279193287</v>
      </c>
      <c r="J5" s="103">
        <f t="shared" ca="1" si="0"/>
        <v>43658.4279193287</v>
      </c>
      <c r="K5" s="103">
        <f t="shared" ca="1" si="0"/>
        <v>43658.4279193287</v>
      </c>
      <c r="L5" s="104">
        <f t="shared" ca="1" si="0"/>
        <v>43658.4279193287</v>
      </c>
    </row>
    <row r="6" spans="1:12">
      <c r="B6" s="100" t="s">
        <v>187</v>
      </c>
      <c r="C6" s="100" t="s">
        <v>189</v>
      </c>
      <c r="D6" s="101" t="s">
        <v>185</v>
      </c>
      <c r="E6" s="102" t="s">
        <v>88</v>
      </c>
      <c r="F6" s="105" t="str">
        <f t="shared" ref="F6:L6" ca="1" si="1">MID(CELL("filename"),SEARCH("[",CELL("filename"))+1,SEARCH("]",CELL("filename"))-SEARCH("[",CELL("filename"))-1)</f>
        <v>PR19-Business-plan-data-tables-Past-Delivery YKY(Clean)2.xlsb</v>
      </c>
      <c r="G6" s="105" t="str">
        <f t="shared" ca="1" si="1"/>
        <v>PR19-Business-plan-data-tables-Past-Delivery YKY(Clean)2.xlsb</v>
      </c>
      <c r="H6" s="105" t="str">
        <f t="shared" ca="1" si="1"/>
        <v>PR19-Business-plan-data-tables-Past-Delivery YKY(Clean)2.xlsb</v>
      </c>
      <c r="I6" s="105" t="str">
        <f t="shared" ca="1" si="1"/>
        <v>PR19-Business-plan-data-tables-Past-Delivery YKY(Clean)2.xlsb</v>
      </c>
      <c r="J6" s="105" t="str">
        <f t="shared" ca="1" si="1"/>
        <v>PR19-Business-plan-data-tables-Past-Delivery YKY(Clean)2.xlsb</v>
      </c>
      <c r="K6" s="105" t="str">
        <f t="shared" ca="1" si="1"/>
        <v>PR19-Business-plan-data-tables-Past-Delivery YKY(Clean)2.xlsb</v>
      </c>
      <c r="L6" s="106" t="str">
        <f t="shared" ca="1" si="1"/>
        <v>PR19-Business-plan-data-tables-Past-Delivery YKY(Clean)2.xlsb</v>
      </c>
    </row>
    <row r="12" spans="1:12">
      <c r="L12" s="111"/>
    </row>
    <row r="19" spans="12:12">
      <c r="L19" s="111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2019-01-17T14:58:53Z</dcterms:created>
  <dcterms:modified xsi:type="dcterms:W3CDTF">2019-07-12T09:16:37Z</dcterms:modified>
</cp:coreProperties>
</file>